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Лист1!$5:$6</definedName>
  </definedNames>
  <calcPr calcId="125725"/>
</workbook>
</file>

<file path=xl/calcChain.xml><?xml version="1.0" encoding="utf-8"?>
<calcChain xmlns="http://schemas.openxmlformats.org/spreadsheetml/2006/main">
  <c r="F667" i="1"/>
  <c r="G238" l="1"/>
  <c r="F574"/>
  <c r="F507"/>
  <c r="F331"/>
  <c r="E507"/>
  <c r="F508"/>
  <c r="E508"/>
  <c r="F509"/>
  <c r="F513" s="1"/>
  <c r="E509"/>
  <c r="F20"/>
  <c r="F41" s="1"/>
  <c r="E156"/>
  <c r="F145"/>
  <c r="F38"/>
  <c r="F108"/>
  <c r="F511" l="1"/>
  <c r="G17" l="1"/>
  <c r="F692"/>
  <c r="E692" l="1"/>
  <c r="G680"/>
  <c r="G681"/>
  <c r="G10"/>
  <c r="E513" l="1"/>
  <c r="G507"/>
  <c r="G508"/>
  <c r="G509"/>
  <c r="F506"/>
  <c r="E506"/>
  <c r="G503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4"/>
  <c r="G463"/>
  <c r="G462"/>
  <c r="G461"/>
  <c r="G460"/>
  <c r="G455"/>
  <c r="G454"/>
  <c r="G453"/>
  <c r="G452"/>
  <c r="G451"/>
  <c r="G450"/>
  <c r="G449"/>
  <c r="G448"/>
  <c r="G447"/>
  <c r="G446"/>
  <c r="G444"/>
  <c r="G443"/>
  <c r="G442"/>
  <c r="G441"/>
  <c r="G440"/>
  <c r="G439"/>
  <c r="G438"/>
  <c r="G437"/>
  <c r="G436"/>
  <c r="G435"/>
  <c r="G434"/>
  <c r="G433"/>
  <c r="G432"/>
  <c r="G431"/>
  <c r="G429"/>
  <c r="G428"/>
  <c r="G427"/>
  <c r="G426"/>
  <c r="G424"/>
  <c r="G423"/>
  <c r="G422"/>
  <c r="G421"/>
  <c r="G420"/>
  <c r="G419"/>
  <c r="G418"/>
  <c r="G417"/>
  <c r="G416"/>
  <c r="G415"/>
  <c r="G413"/>
  <c r="G412"/>
  <c r="G411"/>
  <c r="G410"/>
  <c r="G408"/>
  <c r="G407"/>
  <c r="G406"/>
  <c r="G405"/>
  <c r="G403"/>
  <c r="G402"/>
  <c r="G401"/>
  <c r="G400"/>
  <c r="G398"/>
  <c r="G397"/>
  <c r="G396"/>
  <c r="G395"/>
  <c r="G394"/>
  <c r="G392"/>
  <c r="G391"/>
  <c r="G387"/>
  <c r="G386"/>
  <c r="G384"/>
  <c r="G383"/>
  <c r="G382"/>
  <c r="G380"/>
  <c r="G379"/>
  <c r="G378"/>
  <c r="G377"/>
  <c r="G376"/>
  <c r="G375"/>
  <c r="G374"/>
  <c r="G372"/>
  <c r="G371"/>
  <c r="G370"/>
  <c r="G368"/>
  <c r="G365"/>
  <c r="G364"/>
  <c r="G363"/>
  <c r="G362"/>
  <c r="G361"/>
  <c r="G359"/>
  <c r="G358"/>
  <c r="G357"/>
  <c r="G356"/>
  <c r="G354"/>
  <c r="G353"/>
  <c r="G352"/>
  <c r="G351"/>
  <c r="G350"/>
  <c r="G348"/>
  <c r="G347"/>
  <c r="G346"/>
  <c r="G345"/>
  <c r="G344"/>
  <c r="G342"/>
  <c r="G341"/>
  <c r="G340"/>
  <c r="G339"/>
  <c r="G338"/>
  <c r="G336"/>
  <c r="G335"/>
  <c r="F333"/>
  <c r="G333" s="1"/>
  <c r="E333"/>
  <c r="E514" s="1"/>
  <c r="F332"/>
  <c r="G332" s="1"/>
  <c r="E332"/>
  <c r="E512" s="1"/>
  <c r="F330"/>
  <c r="E331"/>
  <c r="E330" s="1"/>
  <c r="G329"/>
  <c r="G328"/>
  <c r="G325"/>
  <c r="G324"/>
  <c r="G323"/>
  <c r="G322"/>
  <c r="G321"/>
  <c r="G320"/>
  <c r="G319"/>
  <c r="G318"/>
  <c r="G317"/>
  <c r="G316"/>
  <c r="G315"/>
  <c r="G314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7"/>
  <c r="G286"/>
  <c r="G285"/>
  <c r="G284"/>
  <c r="G283"/>
  <c r="G282"/>
  <c r="G281"/>
  <c r="G280"/>
  <c r="G279"/>
  <c r="G278"/>
  <c r="G276"/>
  <c r="G275"/>
  <c r="G274"/>
  <c r="G273"/>
  <c r="G272"/>
  <c r="G271"/>
  <c r="G270"/>
  <c r="G269"/>
  <c r="G268"/>
  <c r="G267"/>
  <c r="G266"/>
  <c r="G265"/>
  <c r="G264"/>
  <c r="G263"/>
  <c r="G262"/>
  <c r="G261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6"/>
  <c r="G235"/>
  <c r="G234"/>
  <c r="G233"/>
  <c r="G232"/>
  <c r="G231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8"/>
  <c r="G197"/>
  <c r="G195"/>
  <c r="G193"/>
  <c r="G192"/>
  <c r="G191"/>
  <c r="G190"/>
  <c r="G189"/>
  <c r="G188"/>
  <c r="G187"/>
  <c r="G186"/>
  <c r="G185"/>
  <c r="G184"/>
  <c r="G183"/>
  <c r="G182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F514" l="1"/>
  <c r="G514" s="1"/>
  <c r="G330"/>
  <c r="E511"/>
  <c r="F512"/>
  <c r="G512" s="1"/>
  <c r="E510"/>
  <c r="G513"/>
  <c r="G506"/>
  <c r="G331"/>
  <c r="F510" l="1"/>
  <c r="G510" s="1"/>
  <c r="G511"/>
  <c r="F37"/>
  <c r="G35"/>
  <c r="F34"/>
  <c r="G33"/>
  <c r="F32"/>
  <c r="G31"/>
  <c r="F30"/>
  <c r="G28"/>
  <c r="F27"/>
  <c r="G26"/>
  <c r="F25"/>
  <c r="G24"/>
  <c r="F23"/>
  <c r="G16"/>
  <c r="F19"/>
  <c r="F9"/>
  <c r="F15"/>
  <c r="G13"/>
  <c r="G14"/>
  <c r="F12"/>
  <c r="E37"/>
  <c r="E38"/>
  <c r="E34"/>
  <c r="E32"/>
  <c r="E30"/>
  <c r="E27"/>
  <c r="E25"/>
  <c r="E23"/>
  <c r="E19"/>
  <c r="G19" s="1"/>
  <c r="E20"/>
  <c r="E41" s="1"/>
  <c r="E15"/>
  <c r="E12"/>
  <c r="E9"/>
  <c r="F660"/>
  <c r="G662"/>
  <c r="G661"/>
  <c r="E660"/>
  <c r="E663" s="1"/>
  <c r="G663" s="1"/>
  <c r="G659"/>
  <c r="G658"/>
  <c r="G657"/>
  <c r="G656"/>
  <c r="G655"/>
  <c r="G654"/>
  <c r="G652"/>
  <c r="G651"/>
  <c r="G650"/>
  <c r="G649"/>
  <c r="G648"/>
  <c r="F647"/>
  <c r="F653" s="1"/>
  <c r="E647"/>
  <c r="G646"/>
  <c r="G645"/>
  <c r="F643"/>
  <c r="F668" s="1"/>
  <c r="G668" s="1"/>
  <c r="E643"/>
  <c r="E668" s="1"/>
  <c r="F642"/>
  <c r="E642"/>
  <c r="G641"/>
  <c r="G640"/>
  <c r="G639"/>
  <c r="G638"/>
  <c r="G637"/>
  <c r="G636"/>
  <c r="G635"/>
  <c r="G634"/>
  <c r="F632"/>
  <c r="E632"/>
  <c r="F631"/>
  <c r="E631"/>
  <c r="G630"/>
  <c r="G629"/>
  <c r="F627"/>
  <c r="E627"/>
  <c r="F626"/>
  <c r="E626"/>
  <c r="G625"/>
  <c r="G624"/>
  <c r="G623"/>
  <c r="G622"/>
  <c r="G621"/>
  <c r="G620"/>
  <c r="G619"/>
  <c r="G618"/>
  <c r="G617"/>
  <c r="G616"/>
  <c r="G615"/>
  <c r="G614"/>
  <c r="F611"/>
  <c r="E611"/>
  <c r="F610"/>
  <c r="E610"/>
  <c r="F609"/>
  <c r="G608"/>
  <c r="G607"/>
  <c r="G606"/>
  <c r="G605"/>
  <c r="F604"/>
  <c r="E604"/>
  <c r="G603"/>
  <c r="G602"/>
  <c r="G601"/>
  <c r="G600"/>
  <c r="F599"/>
  <c r="E599"/>
  <c r="G598"/>
  <c r="G597"/>
  <c r="F596"/>
  <c r="E596"/>
  <c r="G595"/>
  <c r="G594"/>
  <c r="F593"/>
  <c r="E593"/>
  <c r="F590"/>
  <c r="F591" s="1"/>
  <c r="E590"/>
  <c r="E591" s="1"/>
  <c r="G589"/>
  <c r="G588"/>
  <c r="F585"/>
  <c r="F586" s="1"/>
  <c r="E585"/>
  <c r="E586" s="1"/>
  <c r="G584"/>
  <c r="G583"/>
  <c r="G585" s="1"/>
  <c r="G586" s="1"/>
  <c r="F582"/>
  <c r="E582"/>
  <c r="G581"/>
  <c r="F579"/>
  <c r="E579"/>
  <c r="F578"/>
  <c r="E578"/>
  <c r="G577"/>
  <c r="G579" s="1"/>
  <c r="G576"/>
  <c r="G578" s="1"/>
  <c r="E574"/>
  <c r="F573"/>
  <c r="E573"/>
  <c r="G572"/>
  <c r="G571"/>
  <c r="G570"/>
  <c r="G569"/>
  <c r="G568"/>
  <c r="G567"/>
  <c r="G566"/>
  <c r="G565"/>
  <c r="F563"/>
  <c r="E563"/>
  <c r="F562"/>
  <c r="E562"/>
  <c r="G561"/>
  <c r="G560"/>
  <c r="G559"/>
  <c r="G558"/>
  <c r="G557"/>
  <c r="G556"/>
  <c r="G555"/>
  <c r="G554"/>
  <c r="F551"/>
  <c r="E551"/>
  <c r="F550"/>
  <c r="E550"/>
  <c r="G549"/>
  <c r="G548"/>
  <c r="G547"/>
  <c r="G546"/>
  <c r="G545"/>
  <c r="G544"/>
  <c r="F542"/>
  <c r="E542"/>
  <c r="F541"/>
  <c r="E541"/>
  <c r="G540"/>
  <c r="G539"/>
  <c r="G538"/>
  <c r="G537"/>
  <c r="G536"/>
  <c r="G535"/>
  <c r="G534"/>
  <c r="G533"/>
  <c r="G532"/>
  <c r="G531"/>
  <c r="F529"/>
  <c r="E529"/>
  <c r="E669" s="1"/>
  <c r="E699" s="1"/>
  <c r="F528"/>
  <c r="F527" s="1"/>
  <c r="E528"/>
  <c r="E527" s="1"/>
  <c r="G526"/>
  <c r="G525"/>
  <c r="F524"/>
  <c r="E524"/>
  <c r="G523"/>
  <c r="G522"/>
  <c r="G521"/>
  <c r="G520"/>
  <c r="G519"/>
  <c r="G518"/>
  <c r="G20" l="1"/>
  <c r="F36"/>
  <c r="F40"/>
  <c r="F698"/>
  <c r="G15"/>
  <c r="G12"/>
  <c r="G9"/>
  <c r="G23"/>
  <c r="G25"/>
  <c r="G27"/>
  <c r="G30"/>
  <c r="G32"/>
  <c r="G34"/>
  <c r="G38"/>
  <c r="G37"/>
  <c r="E40"/>
  <c r="G41"/>
  <c r="F18"/>
  <c r="E36"/>
  <c r="G36" s="1"/>
  <c r="E18"/>
  <c r="E609"/>
  <c r="G609" s="1"/>
  <c r="G611"/>
  <c r="G627"/>
  <c r="G631"/>
  <c r="G642"/>
  <c r="G596"/>
  <c r="G599"/>
  <c r="E664"/>
  <c r="G524"/>
  <c r="G527"/>
  <c r="G529"/>
  <c r="G551"/>
  <c r="G563"/>
  <c r="G574"/>
  <c r="G582"/>
  <c r="G591"/>
  <c r="G604"/>
  <c r="G610"/>
  <c r="G626"/>
  <c r="G632"/>
  <c r="G643"/>
  <c r="G528"/>
  <c r="G562"/>
  <c r="G573"/>
  <c r="G593"/>
  <c r="F669"/>
  <c r="G542"/>
  <c r="G541"/>
  <c r="G550"/>
  <c r="F665"/>
  <c r="G647"/>
  <c r="E653"/>
  <c r="E665" s="1"/>
  <c r="E667" s="1"/>
  <c r="E666" s="1"/>
  <c r="G660"/>
  <c r="F664"/>
  <c r="G664" s="1"/>
  <c r="G590"/>
  <c r="G669" l="1"/>
  <c r="F699"/>
  <c r="G699" s="1"/>
  <c r="E39"/>
  <c r="F666"/>
  <c r="G18"/>
  <c r="F39"/>
  <c r="G39" s="1"/>
  <c r="G40"/>
  <c r="G667"/>
  <c r="G665"/>
  <c r="G653"/>
  <c r="G666" l="1"/>
  <c r="E90"/>
  <c r="F155"/>
  <c r="E155"/>
  <c r="G155" l="1"/>
  <c r="E151"/>
  <c r="F151"/>
  <c r="F152"/>
  <c r="F154" s="1"/>
  <c r="E152"/>
  <c r="E154" s="1"/>
  <c r="E153" s="1"/>
  <c r="G153" s="1"/>
  <c r="G119"/>
  <c r="E118"/>
  <c r="F118"/>
  <c r="G118" l="1"/>
  <c r="G154"/>
  <c r="E108"/>
  <c r="E698" s="1"/>
  <c r="G105"/>
  <c r="G104"/>
  <c r="G684"/>
  <c r="G685"/>
  <c r="G686"/>
  <c r="G687"/>
  <c r="G688"/>
  <c r="G689"/>
  <c r="G690"/>
  <c r="F693"/>
  <c r="F697" s="1"/>
  <c r="G697" s="1"/>
  <c r="E693"/>
  <c r="E697" s="1"/>
  <c r="F74"/>
  <c r="E74"/>
  <c r="F73"/>
  <c r="E73"/>
  <c r="G72"/>
  <c r="G71"/>
  <c r="G70"/>
  <c r="G69"/>
  <c r="G68"/>
  <c r="G67"/>
  <c r="G64"/>
  <c r="G65"/>
  <c r="G63"/>
  <c r="G62"/>
  <c r="G59"/>
  <c r="G60"/>
  <c r="G58"/>
  <c r="G57"/>
  <c r="G54"/>
  <c r="G55"/>
  <c r="G53"/>
  <c r="G52"/>
  <c r="F50"/>
  <c r="E50"/>
  <c r="F49"/>
  <c r="E49"/>
  <c r="G48"/>
  <c r="G47"/>
  <c r="G45"/>
  <c r="G46"/>
  <c r="G698" l="1"/>
  <c r="G74"/>
  <c r="G73"/>
  <c r="G108"/>
  <c r="G693"/>
  <c r="E691"/>
  <c r="F691"/>
  <c r="G692"/>
  <c r="G50"/>
  <c r="G49"/>
  <c r="F103"/>
  <c r="F102"/>
  <c r="E103"/>
  <c r="E107" s="1"/>
  <c r="E102"/>
  <c r="G95"/>
  <c r="G96"/>
  <c r="G94"/>
  <c r="G93"/>
  <c r="F91"/>
  <c r="F90"/>
  <c r="G86"/>
  <c r="F89"/>
  <c r="E89"/>
  <c r="G83"/>
  <c r="G82"/>
  <c r="F682"/>
  <c r="E682"/>
  <c r="E106" l="1"/>
  <c r="E696"/>
  <c r="E695" s="1"/>
  <c r="F107"/>
  <c r="F696" s="1"/>
  <c r="G682"/>
  <c r="G691"/>
  <c r="G89"/>
  <c r="G90"/>
  <c r="G672"/>
  <c r="G673"/>
  <c r="G679"/>
  <c r="G678"/>
  <c r="G677"/>
  <c r="G676"/>
  <c r="G675"/>
  <c r="G674"/>
  <c r="F106" l="1"/>
  <c r="G106" s="1"/>
  <c r="G107"/>
  <c r="G696" l="1"/>
  <c r="F695"/>
  <c r="G695" s="1"/>
</calcChain>
</file>

<file path=xl/sharedStrings.xml><?xml version="1.0" encoding="utf-8"?>
<sst xmlns="http://schemas.openxmlformats.org/spreadsheetml/2006/main" count="1391" uniqueCount="381">
  <si>
    <t>Форма 6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</si>
  <si>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отчету о результатах реализации Государственной программы "Охрана окружающей среды и устойчивое использование природных ресурсов" на 2016 – 2020 годы
</t>
  </si>
  <si>
    <t>Наименование мероприятия/источник финансирования</t>
  </si>
  <si>
    <t xml:space="preserve">№
п/п
</t>
  </si>
  <si>
    <t>Заказчик</t>
  </si>
  <si>
    <t>Срок реализации</t>
  </si>
  <si>
    <t xml:space="preserve">Объемы финансирования
(в текущих ценах, рублей)
</t>
  </si>
  <si>
    <t>запланировано</t>
  </si>
  <si>
    <t>фактически освоено</t>
  </si>
  <si>
    <t>в % к плану</t>
  </si>
  <si>
    <t>Степень выполнения мероприятия &lt;1&gt;, %</t>
  </si>
  <si>
    <t>Факторы, повлиявшие на ход реализации мероприятия</t>
  </si>
  <si>
    <t>Предложения по дальнейшей реализации мероприятия</t>
  </si>
  <si>
    <t>Принимаемые меры по выполнению мероприятия</t>
  </si>
  <si>
    <t>Сведения о финансировании и о результатах реализации мероприятий Государственной программы "Охрана окружающей среды и устойчивое использование природных ресурсов"                                                                                                                                                                                                                                     на 2016 - 2020 годы</t>
  </si>
  <si>
    <t>Подпрограмма 1 «Изучение недр и развитие минерально-сырьевой базы Республики Беларусь»</t>
  </si>
  <si>
    <t>Задача 1. Проведение поисковых работ с целью наращивания собственной минерально сырьевой базы</t>
  </si>
  <si>
    <t>Задача 2. Управление в области обращения со стойкими органическими загрязнителями</t>
  </si>
  <si>
    <t>республиканский бюджет</t>
  </si>
  <si>
    <t>Минприроды</t>
  </si>
  <si>
    <t>2016 - 2020</t>
  </si>
  <si>
    <t>2016-2020</t>
  </si>
  <si>
    <t>государственные органы, иные заинтересованные</t>
  </si>
  <si>
    <t>в пределах выделенных средств</t>
  </si>
  <si>
    <t>собственные средства организаций</t>
  </si>
  <si>
    <t>Задача 4. Обращение с непригодными пестицидами, в том числе содержащими стойкие органические загрязнители</t>
  </si>
  <si>
    <t>Гомельский облисполком</t>
  </si>
  <si>
    <t>местный бюджет</t>
  </si>
  <si>
    <t>Задача 5. Обращение с оборудованием, материалами и отходами, содержащими полихлорированные бифенилы</t>
  </si>
  <si>
    <t xml:space="preserve">Задача 6. Создание химико-аналитической базы для выполнения измерений стойких органических загрязнителей 
и мониторинг их содержания в окружающей среде
</t>
  </si>
  <si>
    <t>Задача 7. Мониторинг состояния здоровья населения в связи с воздействием стойких органических загрязнителей</t>
  </si>
  <si>
    <t>Минздрав</t>
  </si>
  <si>
    <t>Задача 8. Сокращение выбросов стойких органических загрязнителей в результате их непреднамеренного производства</t>
  </si>
  <si>
    <t>Задача 9. Информационно-просветительская работа в области обращения со стойкими органическими загрязнителями</t>
  </si>
  <si>
    <t>2016, 2017, 2019</t>
  </si>
  <si>
    <t>2016 – 2018, 2020</t>
  </si>
  <si>
    <t>Комплекс мероприятий в области охраны окружающей среды</t>
  </si>
  <si>
    <t>облисполкомы и Минский горисполком</t>
  </si>
  <si>
    <t>местный бюджет, из них:</t>
  </si>
  <si>
    <t>Брестская область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</si>
  <si>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</si>
  <si>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</si>
  <si>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</si>
  <si>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</si>
  <si>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</si>
  <si>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г.Минск</t>
  </si>
  <si>
    <t>Подпрограмма 2 "Развитие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ресурсов"</t>
  </si>
  <si>
    <t xml:space="preserve">Задача 6. Смягчение воздействия на климат и адаптация к изменяющемуся климату, научное и информационное обеспечение разработки и реализации мер по смягчению последствий изменения климата   </t>
  </si>
  <si>
    <t>Ведение и актуализация единой базы данных о стойких органических загрязнителях, содержащей информацию о пестицидах, объектах их размещения и территориях, ими загрязненных, полихлорированных бифенилах, оборудовании, материалах и отходах, содержащих полихлорированные бифенилы, и территориях, ими загрязненных, источниках выбросов стойких органических загрязнителей в результате их непреднамеренного производства, о количественном содержании стойких органических загрязнителей в объектах окружающей среды - всего в том числе:</t>
  </si>
  <si>
    <t>Подготовка информации в соответствии со статьей 15 Стокгольмской конвенции о стойких органических загрязнителях о выполнении обязательств, принятых Республикой Беларусь, для представления в Секретариат названной Конвенции - всего в том числе:</t>
  </si>
  <si>
    <t>Разработка отраслевых планов по реализации мероприятий, включенных в настоящее приложение, с учетом вывода из эксплуатации всех конденсаторов и 60 процентов трансформаторов, содержащих полихлорированные бифенилы, обеспечения их экологически безопасного хранения, в том числе в организациях, находящихся в подчинении государственных органов (входящих в их состав). Согласование таких планов с Минприроды - всего в том числе:</t>
  </si>
  <si>
    <t>Выполнение работ по ликвидации Петриковского захоронения непригодных пестицидов - всего в том числе:</t>
  </si>
  <si>
    <t>Проведение инвентаризации обору-дования и отходов, содержащих полихлорированные бифенилы, в том числе выведенного из эксплуатации оборудования, содержащего полихлорированные бифенилы - всего в том числе:</t>
  </si>
  <si>
    <t>Проведение мониторинга стойких органических загрязнителей в ком-понентах природной среды, включая при-обретение расходных материалов для проведения таких наблюдений - всего в том числе:</t>
  </si>
  <si>
    <t xml:space="preserve">Введение в действие гигиенических нор-мативов содержания полибромированных дифениловых эфиров (БДЭ-47, БДЭ-99,
БДЭ-209) в питьевой воде, рыбе и рыбной продукции и методик для их аналитического определения - всего в том числе: 
</t>
  </si>
  <si>
    <t>Проведение первоочередных мероприятий по сокращению непреднамеренных выбросов стойких органических загрязнителей при сжигании отходов, выплавке металлов, производстве цемента, сжигании твердых видов топлива - всего в том числе:</t>
  </si>
  <si>
    <t xml:space="preserve">Публикация информационных материалов по вопросам стойких органических загрязнителей - всего в том числе: </t>
  </si>
  <si>
    <t>Создание, размещение и распространение социальной рекламы, на-правленной на привлечение внимания общественности к проблеме стойких органических загрязнителей - всего в том числе:</t>
  </si>
  <si>
    <t>Обеспечение функционирования Республиканского центра аналитического контроля в области охраны окружающей среды, в том числе финансирование текущих и капитальных расходов - всего в том числе:</t>
  </si>
  <si>
    <t>Ведение государственных кадастров и реестров природных ресурсов, обработка данных госстатотчетности, разработка и сопровождение технических нормативных правовых актов в области охраны окружающей среды - всего в том числе: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</si>
  <si>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 - всего в том числе:</t>
  </si>
  <si>
    <t>Развитие международного сотрудничества в области охраны окружающей среды - всего в том числе:</t>
  </si>
  <si>
    <t>Выполнение мероприятий по рациональному (устойчивому) использованию природных ресурсов и охране окружающей среды - всего в том числе:</t>
  </si>
  <si>
    <t>2016 ‑ 2020</t>
  </si>
  <si>
    <t>Продолжить реализацию мероприятия в 2017-2020 годах</t>
  </si>
  <si>
    <t>2016-2017</t>
  </si>
  <si>
    <t>Продолжить реализацию мероприятия в 2017 году.</t>
  </si>
  <si>
    <t>Совершенствование системы обработки, хранения и управления климатическими данными - всего, в том числе:</t>
  </si>
  <si>
    <t>Подготовка проекта стратегии низкоуглеродного развития Республики Беларусь до 2030 года - всего, в том числе:</t>
  </si>
  <si>
    <t>Расчет потенциала учета выбросов и стоков парниковых газов в секторе «Землепользование, изменение землепользования и лесное хозяйство» - всего, в том числе:</t>
  </si>
  <si>
    <t>Создание и уход за лесными культурами широколиственных пород - всего, в том числе:</t>
  </si>
  <si>
    <t>Минлесхоз</t>
  </si>
  <si>
    <t>Продолжить реализацию мероприятия в 2017 - 2020 годах</t>
  </si>
  <si>
    <t>Отбор и внедрение в систему лесовосстановления и лесоразведения климатипов южного происхождения, наиболее приспособленных к лесорастительным условиям страны, для создания устойчивых лесов в условиях изменяющегося климата - всего, в том числе:</t>
  </si>
  <si>
    <t>НАН Беларуси</t>
  </si>
  <si>
    <t>Продолжить реализацию мероприятия в 2017-2019 годах</t>
  </si>
  <si>
    <t>Адаптация видового состава кормовых культур к изменяющимся климатическим условиям и связанная с этим оптимизация структуры посевных площадей - всего, в том числе:</t>
  </si>
  <si>
    <t>2016 - 2019</t>
  </si>
  <si>
    <t>cобственные средства</t>
  </si>
  <si>
    <t>Итого по задаче, в том числе:</t>
  </si>
  <si>
    <t>Задача 7. Минимизация выбросов загрязняющих веществ для улучшения качества атмосферного воздуха</t>
  </si>
  <si>
    <t xml:space="preserve"> Создание «экологической карты» населенных пунктов с населением свыше 100 тыс. человек - всего, в том числе: </t>
  </si>
  <si>
    <t>2016-2019</t>
  </si>
  <si>
    <t>Задача 8. Рациональное (устойчивое) использование водных ресурсов и улучшение экологического состояния (статуса) поверхностных водных объектов</t>
  </si>
  <si>
    <t xml:space="preserve">Оценка и прогноз изменения стока рек Днепр и Припять с учетом адаптации к изменению климата - всего, в том числе: </t>
  </si>
  <si>
    <t xml:space="preserve">Разработка планов управления рек Западная Двина, Неман, Припять - всего, в том числе: </t>
  </si>
  <si>
    <t>Задача 1. Внедрение современных технологий гидрометеорологических наблюдений, техническое переоснащение государственной сети гидрометеорологических наблюдений</t>
  </si>
  <si>
    <t>Приобретение и использование приборов и оборудования для метеорологических наблюдений - всего, в том числе:</t>
  </si>
  <si>
    <t>Задача 2. Развитие технологий прогнозирования погоды, обнаружения и предупреждения об опасных гидрометеорологических явлениях</t>
  </si>
  <si>
    <t>Приобретение и использование приборов, оборудования и расходных материалов для аэрологических наблюдений - всего, в том числе:</t>
  </si>
  <si>
    <t>Задача 3. Совершенствование материально-технической базы гидрометеорологической отрасли</t>
  </si>
  <si>
    <t>Развитие базовых технологий сбора, обработки и распространения гидрометеорологической и экологической информации, прогнозирования состояния окружающей среды, ее загрязнения - всего, в том числе:</t>
  </si>
  <si>
    <t>Поддержание в надлежащем порядке гидрометеорологических объектов - всего, в том числе:</t>
  </si>
  <si>
    <t>Задача 4. Метрологическое и техническое обеспечение гидрометеорологической деятельности и деятельности в области радиационно-экологического мониторинга окружающей среды</t>
  </si>
  <si>
    <t>Метрологическое обеспечение средств измерений, техническое обслуживание, ремонт приборов и оборудования гидрометеорологического и экологического назначения, телекоммуникационных систем и программно-аппаратных комплексов - всего, в том числе:</t>
  </si>
  <si>
    <t>Задача 5. Развитие научной деятельности и международного сотрудничества, повышение квалификации работников системы Минприроды</t>
  </si>
  <si>
    <t>Совершенствование системы управления гидрометеорологической деятельностью и системой менеджмента качества - всего, в том числе:</t>
  </si>
  <si>
    <t>Совершенствование кадрового обеспечения отрасли (повышение квалификации сотрудников) - всего, в том числе:</t>
  </si>
  <si>
    <t>Развитие международного сотрудничества в области гидрометеорологической деятельности, в том числе участие в международных форумах, в деятельности рабочих органов Всемирной метеорологической организации, Межгосударственного совета по гидрометеорологии Содружества Независимых Государств и комитета Союзного государства по гидрометеорологии и мониторингу загрязнения природной среды (конституционные органы, рабочие группы, заседания экспертов)  - всего, в том числе:</t>
  </si>
  <si>
    <t>Продолжить реализацию в 2017-2020 годах</t>
  </si>
  <si>
    <t>Итого по комплексу, в том числе:</t>
  </si>
  <si>
    <t>Продолжить реализацию  в 2017-2020 годах</t>
  </si>
  <si>
    <t>Всего по подпрограмме, в том числе:</t>
  </si>
  <si>
    <t>Подпрограмма 3 "Обращение со стойкими органическими загрязнителями"</t>
  </si>
  <si>
    <t>С учетом истечения срока реализации  мероприятия, предложений по дальнейшей его реализации нет.</t>
  </si>
  <si>
    <t xml:space="preserve">В связи с предоставлением в Минприроды на согласование отраслевых планов не всеми государственными органами (иными заинтересованными), в подчинении которых находятся (в состав которых входят) организации - собственники (владельцы) оборудования и отходов, содержащих ПХБ, (порядка 70 % от всех государственных органов (иных заинтересованных)
</t>
  </si>
  <si>
    <t>Продолжить реализацию мероприятия в 2018-2020 годах</t>
  </si>
  <si>
    <t xml:space="preserve">По результатам проведения 
инвентаризации ПХБ в 2016 году всего в Республики Беларусь количество находящегося в эксплуатации (резерве) оборудования, содержащего ПХБ, составляет 39 627 единиц (в том числе: 39 384 конденсатора и 243 трансформатора), а количество выведенного из эксплуатации такого оборудования – 21 324 единицы (в том числе: 21 241 конденсатор и 83 трансформатора)
</t>
  </si>
  <si>
    <t xml:space="preserve">Гигиенические нормативы содержания полибромированных дифениловых эфиров (БДЭ-47, БДЭ-99, БДЭ-209) в воде источников при производстве бутилированной воды, рыбе и рыбной продукции введены в действие постановлением Министерства здравоохранения Республики Беларусь
 от 22 ноября 2016 г. № 120 
«О внесении изменений и дополнений в постановления Министерства здравоохранения Республики Беларусь от 21 июня 2013 г. № 52 и от 15 декабря  2015 г. № 123».
Также, разработана и утверждена «Методика выполнения измерения концентраций полибромированных эфиров в рыбе и рыбной продукции» (МВИ.МН 5542-2016)
</t>
  </si>
  <si>
    <t>15 210,0</t>
  </si>
  <si>
    <t xml:space="preserve">В целях сокращения выбросов стойких органических загрязнителей в результате их непреднамеренного производства
источник выбросов загрязняющих веществ в атмосферный воздух № 2015 филиала «Завод Химволокно» ОАО «Гродно Азот» оснащен газоочистным оборудованием
</t>
  </si>
  <si>
    <t>Продолжить реализацию мероприятия в 2018 и 2020 году</t>
  </si>
  <si>
    <t>Подпрограмма 5 «Обеспечение функционирования, развития и совершенствования Национальной системы мониторинга окружающей среды в Республике Беларусь»</t>
  </si>
  <si>
    <t>Задача 1. Обеспечение функционирования и развития системы наблюдений за состоянием атмосферного воздуха и источниками его загрязнения</t>
  </si>
  <si>
    <t xml:space="preserve"> Обеспечение непрерывного измерения уровня содержания загрязняющих веществ в атмосферном воздухе в крупных промышленных городах с использованием автоматических станций - всего, в том числе:
</t>
  </si>
  <si>
    <t>Республиканский бюджет</t>
  </si>
  <si>
    <t xml:space="preserve">Проведение наблюдений за уровнем содержания бензапирена и твердых частиц (фракции размером до 2,5 мкм) в атмосферном воздухе в средних и крупных городах - всего, в том числе:
</t>
  </si>
  <si>
    <t xml:space="preserve">Обеспечение непрерывного измерения уровня содержания в атмосферном воздухе парниковых газов и получение информации о трансграничном переносе загрязняющих воздух веществ на станции фонового мониторинга "Березинский заповедник" и метеорологической станции "Высокое" - всего, в том числе:
</t>
  </si>
  <si>
    <t xml:space="preserve"> Обеспечение получения информации о трансграничном переносе загрязняющих веществ в атмосферном воздухе в результате проведения скоординированных дистанционных спутниковых и наземных измерений и моделирования переноса атмосферных примесей - всего, в том числе:
</t>
  </si>
  <si>
    <t>Средства международной технической помощи</t>
  </si>
  <si>
    <t>Задача 2. Обеспечение функционирования, развития и совершенствования системы наблюдений за состоянием поверхностных вод и источниками их загрязнения</t>
  </si>
  <si>
    <t xml:space="preserve"> Проведение мониторинга состояния поверхностных вод по гидрохимическим показателям в трансграничных пунктах наблюдений, а также водоемов, наиболее значимых при осуществлении рыбохозяйственной и рекреационной деятельности - всего, в том числе:
</t>
  </si>
  <si>
    <t xml:space="preserve"> Проведение мониторинга состояния поверхностных вод по гидрологическим показателям в трансграничных пунктах наблюдений - всего, в том числе:
</t>
  </si>
  <si>
    <t xml:space="preserve">Обеспечение поэтапного развертывания сети пунктов наблюдений за состоянием поверхностных вод по гидроморфологическим показателям - всего, в том числе:
</t>
  </si>
  <si>
    <t xml:space="preserve"> Техническое переоснащение материально-технической базы испытательных лабораторий (центров), осуществляющих наблюдения за состоянием поверхностных вод по гидрохимическим показателям - всего, в том числе:
</t>
  </si>
  <si>
    <t>Задача 3. Обеспечение функционирования, развития и совершенствования системы наблюдений за состоянием подземных вод и источниками их загрязнения</t>
  </si>
  <si>
    <t xml:space="preserve">Оснащение сети мониторинга подземных вод приборами автоматической регистрации показателей состояния подземных вод (уровневый и температурный режимы) в режиме реального времени - всего, в том числе:
</t>
  </si>
  <si>
    <t xml:space="preserve">Проведение мониторинга состояния подземных вод в целях наблюдения за их гидрохимическими и гидрогеологическими показателями (уровневый и температурный режимы) - всего, в том числе:
</t>
  </si>
  <si>
    <t xml:space="preserve"> Проведение мониторинга состояния подземных вод в трансграничных пунктах наблюдений - всего, в том числе:
</t>
  </si>
  <si>
    <t>Задача 4. Обеспечение функционирования, развития и совершенствования системы наблюдений за состоянием земель (включая почвы) и источниками их загрязнения</t>
  </si>
  <si>
    <t xml:space="preserve"> Проведение мониторинга состояния земель (включая почвы) и получение данных о химическом загрязнении земель в областных центрах Республики Беларусь с учетом функционального использования территорий населенных пунктов и оценки уровня оказываемого антропогенного воздействия - всего, в том числе:
</t>
  </si>
  <si>
    <t xml:space="preserve">Проведение мониторинга состояния земель (включая почвы) и получение данных о химическом загрязнении земель на фоновых территориях - всего, в том числе:
</t>
  </si>
  <si>
    <t xml:space="preserve"> Проведение наблюдений за компонентным составом почвенного покрова и интенсивностью ветровой эрозии осушенных почв, оценка динамики изменения состава торфяно-болотных почв - всего, в том числе:
</t>
  </si>
  <si>
    <t>Госкомимущество</t>
  </si>
  <si>
    <t xml:space="preserve"> Проведение наблюдений за процессами водной эрозии и оценка интенсивности водной эрозии при различном целевом использовании эродированных земель (включая почвы) - всего, в том числе:
</t>
  </si>
  <si>
    <t>Задача 5. Обеспечение функционирования, развития и совершенствования системы наблюдений радиационного мониторинга</t>
  </si>
  <si>
    <t xml:space="preserve"> Проведение наблюдений за естественным радиационным фоном - всего, в том числе:
</t>
  </si>
  <si>
    <t xml:space="preserve">Проведение радиационного мониторинга пяти административных районов республики, подвергшихся радиоактивному загрязнению в результате катастрофы на Чернобыльской АЭС, с подготовкой карт радоноопасности - всего, в том числе:
</t>
  </si>
  <si>
    <t xml:space="preserve"> Обеспечение модернизации и функционирования четырех автоматизированных систем радиационного контроля, находящихся в зоне воздействия атомных электростанций сопредельных государств - всего, в том числе:
</t>
  </si>
  <si>
    <t xml:space="preserve"> Проведение радиационного мониторинга в районе расположения Белорусской АЭС - всего, в том числе:
</t>
  </si>
  <si>
    <t>Задача 6. Обеспечение функционирования, развития и совершенствования системы наблюдений геофизического мониторинга</t>
  </si>
  <si>
    <t xml:space="preserve">Проведение геофизического мониторинга - всего, в том числе:
</t>
  </si>
  <si>
    <t>Задача 7. Обеспечение функционирования, развития и совершенствования системы наблюдений за состоянием озонового слоя</t>
  </si>
  <si>
    <t xml:space="preserve"> Проведение наблюдений за состоянием озонового слоя и оперативное прогнозирование значения ультрафиолетового индекса - всего, в том числе:</t>
  </si>
  <si>
    <t>Минобразование</t>
  </si>
  <si>
    <t xml:space="preserve"> Проведение регулярных измерений уровня приземного ультрафиолетового солнечного излучения - всего, в том числе:</t>
  </si>
  <si>
    <t>Задача 8. Обеспечение функционирования системы наблюдений за состоянием лесов</t>
  </si>
  <si>
    <t xml:space="preserve"> Проведение мониторинга состояния лесов - всего, в том числе:</t>
  </si>
  <si>
    <t>Задача 9. Обеспечение функционирования, развития и совершенствования системы наблюдений за состоянием растительного мира</t>
  </si>
  <si>
    <t xml:space="preserve"> Проведение наблюдений за ресурсами луговой и лугово-болотной растительности, а также за средой ее произрастания - всего, в том числе:</t>
  </si>
  <si>
    <t>Проведение наблюдений за ресурсами водной растительности, а также за средой ее произрастания - всего, в том числе:</t>
  </si>
  <si>
    <t xml:space="preserve"> Проведение наблюдений за популяциями видов растений, охраняемых в соответствии с международными договорами Республики Беларусь, а также включенных в Красную книгу Республики Беларусь, и средой их произрастания - всего, в том числе:</t>
  </si>
  <si>
    <t xml:space="preserve"> Проведение наблюдений за пищевыми видами растений и грибов на землях лесного фонда - всего, в том числе:</t>
  </si>
  <si>
    <t>Проведение наблюдений за популяциями видов инвазивных растений, создающих угрозу для жизни или здоровья человека, препятствующих сохранению биологического разнообразия и причиняющих вред отдельным отраслям экономики - всего, в том числе:</t>
  </si>
  <si>
    <t xml:space="preserve"> Проведение наблюдений за насаждениями, используемыми в защитных целях за пределами лесного фонда (защитные насаждения вдоль автомобильных дорог, а также на землях сельскохозяйственного назначения), и средой их произрастания - всего, в том числе:</t>
  </si>
  <si>
    <t>Задача 10. Обеспечение функционирования, развития и совершенствования системы наблюдений за состоянием животного мира</t>
  </si>
  <si>
    <t xml:space="preserve"> Проведение наблюдений за дикими животными, относящимися к объектам охоты, и средой их обитания - всего, в том числе:</t>
  </si>
  <si>
    <t>Проведение наблюдений за дикими животными, относящимися к объектам рыболовства, и средой их обитания - всего, в том числе:</t>
  </si>
  <si>
    <t>Проведение наблюдений за дикими животными, относящимися к видам, включенным в Красную книгу Республики Беларусь, и средой их обитания - всего, в том числе:</t>
  </si>
  <si>
    <t>Проведение наблюдений за дикими животными, относящимися к видам, подпадающим под действие международных договоров Республики Беларусь, и средой их обитания - всего, в том числе:</t>
  </si>
  <si>
    <t xml:space="preserve"> Проведение наблюдений за инвазивными чужеродными дикими животными и средой их обитания - всего, в том числе:</t>
  </si>
  <si>
    <t xml:space="preserve">Проведение наблюдений за дикими животными, не относящимися к объектам охоты и рыболовства, и средой их обитания - всего, в том числе:
</t>
  </si>
  <si>
    <t xml:space="preserve">Задача 11. Обеспечение функционирования, развития и совершенствования системы комплексного мониторинга естественных экологических систем на особо охраняемых природных территориях </t>
  </si>
  <si>
    <t>Проведение наблюдений и получение данных комплексного мониторинга естественных экологических систем на ООПТ, в том числе в заказниках республиканского значения "Выгонощанское", "Днепро-Сожский", "Долгое", "Ельня", "Званец", "Корытенский Мох", "Котра", "Красный Бор", "Липичанская пуща", "Лунинский", "Озеры", "Освейский", "Прибужское Полесье", "Простырь", "Ружанская пуща", "Селява", "Синьша", "Смычок", "Сорочанские озера", "Споровский", "Средняя Припять" - всего, в том числе:</t>
  </si>
  <si>
    <t>Задача 12. Обеспечение функционирования, развития и совершенствования системы локального мониторинга окружающей среды</t>
  </si>
  <si>
    <t>Проведение регулярных наблюдений за выбросами загрязняющих веществ в атмосферный воздух от крупных стационарных источников и сбор данных в ходе локального мониторинга окружающей среды - всего, в том числе:</t>
  </si>
  <si>
    <t>Собственные средства организаций</t>
  </si>
  <si>
    <t xml:space="preserve"> Проведение локального мониторинга сбросов сточных вод в поверхностные водные объекты от наиболее крупных источников загрязнения поверхностных вод и сбор данных в ходе локального мониторинга окружающей среды - всего, в том числе:</t>
  </si>
  <si>
    <t>Проведение локального мониторинга подземных вод в местах размещения источников их загрязнения и сбор данных в ходе локального мониторинга окружающей среды - всего, в том числе:</t>
  </si>
  <si>
    <t>Задача 13. Обеспечение функционирования, развития и совершенствования информационной системы мониторинга окружающей среды</t>
  </si>
  <si>
    <t xml:space="preserve">Обеспечение сбора, обработки, анализа и представления комплексной информации о состоянии окружающей среды главным информационно-аналитическим центром Национальной системы мониторинга окружающей среды в Республике Беларусь - всего, в том числе:
</t>
  </si>
  <si>
    <t xml:space="preserve">Обеспечение функционирования системы сбора, обработки, анализа и представления данных информационно-аналитическими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
в том числе информационно-аналитическими центрами:
</t>
  </si>
  <si>
    <t>мониторинга атмосферного воздуха</t>
  </si>
  <si>
    <t>мониторинга поверхностных вод</t>
  </si>
  <si>
    <t>мониторинга подземных вод</t>
  </si>
  <si>
    <t>локального мониторинга окружающей среды</t>
  </si>
  <si>
    <t>радиационного мониторинга</t>
  </si>
  <si>
    <t xml:space="preserve"> Обеспечение функционирования системы сбора, обработки, анализа и представления данных информационно-аналитическим центром мониторинга озонового слоя в составе Национальной системы мониторинга окружающей среды в Республике Беларусь с использованием автоматизированных информационных систем
</t>
  </si>
  <si>
    <t xml:space="preserve"> Обеспечение функционирования системы сбора, обработки, анализа и представления данных информационно-
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 в том числе информационно- аналитическими центрами:
</t>
  </si>
  <si>
    <t>мониторинга животного мира</t>
  </si>
  <si>
    <t xml:space="preserve">мониторинга растительного мира и комплексного мониторинга естественных экологических систем на особо охраняемых природных территориях
</t>
  </si>
  <si>
    <t>средства международной технической помощи</t>
  </si>
  <si>
    <t xml:space="preserve">Минприроды, государственные органы, иные заинтересованные </t>
  </si>
  <si>
    <t xml:space="preserve">Минприроды, Минстройархитектуры, Минтранс, государственные органы, иные заинтересованные </t>
  </si>
  <si>
    <t>Задача 2. Проведение региональных геологосъемочных работ в целях выявления перспективных участков для разработки месторождений полезных ископаемых</t>
  </si>
  <si>
    <t xml:space="preserve">Минприроды </t>
  </si>
  <si>
    <t>cобственные средства организаций</t>
  </si>
  <si>
    <t>Секвестрование финансовых средств</t>
  </si>
  <si>
    <t>Подпрограмма 4 «Сохранение и устойчивое использование биологического и ландшафтного разнообразия</t>
  </si>
  <si>
    <t>Задача 1. Развитие системы ООПТ, обеспечение функционирования, охраны ООПТ и управления ими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</si>
  <si>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("Бусловка", "Прибужское Полесье", "Сервечь", "Красный Бор") – всего, в том числе:
</t>
  </si>
  <si>
    <t>Ведение реестра особо охраняемых природных территорий Республики Беларусь - всего, в том числе:</t>
  </si>
  <si>
    <t>Повышение квалификации руководителей и работников государственных природоохранных учреждений, осуществляющих управление ООПТ, работников территориальных органов Минприроды по курсу "Организация природоохранной и туристической деятельности на ООПТ"– всего, в том числе:</t>
  </si>
  <si>
    <t>Завершение формирования национальной экологической сети южной части Республики Беларусь (Брестская и Гомельская области) - всего, в том числе:</t>
  </si>
  <si>
    <t>Подготовка и публикация презентационного издания (книги) об ООПТ Беларуси (на русском и английском языках) - всего, в том числе:</t>
  </si>
  <si>
    <t>Изготовление и установка информационных и информационно-указательных знаков, рекламно-информационных щитов в том числе в Березинском биосферном заповеднике и национальных парках "Беловежская пуща", "Браславские озера", "Нарочанский", "Припятский" (далее - национальные парки) - всего, в том числе</t>
  </si>
  <si>
    <t>Управление делами Президента Республики Беларусь</t>
  </si>
  <si>
    <t>Разработка и реализация проектов по восстановлению нарушенных (осушенных) болотных экологических систем и неэффективно используемых мелиоративных объектов, включая разработку научного обоснования и проектно-сметной документации в Национальном парке "Беловежская пуща" - всего, в том числе:</t>
  </si>
  <si>
    <t>Проведение мероприятий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в Березинском биосферном заповеднике и национальных парках - всего, в том числе: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</si>
  <si>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в Березинском биосферном заповеднике и национальных парках и на прилегающей к ним территории - всего, в том числе: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</si>
  <si>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Беларусь, в Березинском биосферном заповеднике и национальных парках - всего, в том числе:</t>
  </si>
  <si>
    <t>Восстановление пойменных дубрав Национального парка "Припятский" - всего, в том числе:</t>
  </si>
  <si>
    <t>из них:</t>
  </si>
  <si>
    <t>разработка и реализация комплекса мероприятий по восстановлению и сохранению пойменных дубрав в Национальном парке "Припятский"</t>
  </si>
  <si>
    <t>реконструкция лесного питомника ГПУ "Национальный парк "Припятский", в том числе разработка проектно-сметной документации и организация выращивания посадочного материала дуба с закрытой корневой системой</t>
  </si>
  <si>
    <t>Создание лесосеменной базы и развитие питомнического хозяйства в Национальном парке "Беловежская пуща" - всего, в том числе:</t>
  </si>
  <si>
    <t>Приобретение специальных средств и специального транспорта для повышения эффективности охраны Березинского биосферного заповедника и национальных парков - всего, в том числе:</t>
  </si>
  <si>
    <t>Приобретение специальных средств визуального обнаружения лесных пожаров для размещения их в национальных парках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</si>
  <si>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в Березинском биосферном заповеднике и национальных парках - всего, в том числе:</t>
  </si>
  <si>
    <t>Развитие и обустройство рекреационных зон в целях создания условий для массового отдыха и оздоровления, экологического просвещения населения за счет более эффективного использования рекреационного и экологического потенциала ООПТ, включая разработку проектно-сметной документации - всего, в том числе:</t>
  </si>
  <si>
    <t>в том числе:</t>
  </si>
  <si>
    <t>Березинский биосферный заповедник</t>
  </si>
  <si>
    <t>обустройство объектов отдыха эколого-туристического комплекса "Нивки", включая разработку проектно-сметной документации</t>
  </si>
  <si>
    <t>Национальный парк "Браславские озера"</t>
  </si>
  <si>
    <t>строительство и реконструкция объектов для организации массового отдыха населения в рекреационной зоне оз. Саванар</t>
  </si>
  <si>
    <t>строительство объектов для массового отдыха населения и обустройство рекреационных зон на озерах Струсто, Снуды</t>
  </si>
  <si>
    <t xml:space="preserve">Национальный парк "Беловежская пуща" </t>
  </si>
  <si>
    <t>строительство объектов археологического музея под открытым небом, включая разработку проектно-сметной документации</t>
  </si>
  <si>
    <t xml:space="preserve">Национальный парк "Припятский" </t>
  </si>
  <si>
    <t>строительство объектов историко-этнографического комплекса "Музей под открытым небом", включая разработку проектно-сметной документации</t>
  </si>
  <si>
    <t>Приобретение и установка информационных туристических терминалов, включающих информацию об ООПТ, в Березинском биосферном заповеднике и национальных парках, разработка сайтов об ООПТ, в том числе на английском языке - всего, в том числе</t>
  </si>
  <si>
    <t>мероприятие не выполнялось ввиду отсутствия финансирования</t>
  </si>
  <si>
    <t>Создание условий для функционирования международного центра изучения дикой природы на базе Национального парка "Беловежская пуща" - всего, в том числе</t>
  </si>
  <si>
    <t>Разработка и создание сети учебно-демонстрационных объектов в Новоселковском лесничестве в Национальном парке "Беловежская пуща" - всего, в том числе</t>
  </si>
  <si>
    <t>2016,2018,   2020</t>
  </si>
  <si>
    <t>Продолжить реализацию мероприятия в 2017 и 2019 году</t>
  </si>
  <si>
    <t>Продолжить реализацию мероприятия в 2017 году</t>
  </si>
  <si>
    <t>2016-2018</t>
  </si>
  <si>
    <t>Продолжить реализацию мероприятия в 2017-2018 годах</t>
  </si>
  <si>
    <t>2016-2018,2020</t>
  </si>
  <si>
    <t>2016-2018, 2020</t>
  </si>
  <si>
    <t>Продолжить реализацию мероприятия в 2017-2018 и 2020 году</t>
  </si>
  <si>
    <t>Организация и проведение в Березинском биосферном заповеднике и (или) национальных парках фестивалей, конференций, выставок и другого – всего, в том числе:</t>
  </si>
  <si>
    <t>Подготовка и издание ежегодника "Особо охраняемые природные территории Беларуси. Исследования" - всего, в том числе:</t>
  </si>
  <si>
    <t xml:space="preserve">Подготовка, издание и распространение путеводителей, карт, памяток, буклетов и других рекламно-
информационных материалов о Березинском биосферном заповеднике и (или) национальных парках на русском, белорусском и английском языках - всего, в том числе:
</t>
  </si>
  <si>
    <t>Организация и ведение наблюдений за распространением церкариозов и клещевых боррелиозов, оценка степени риска возникновения очагов шистосоматидных аллергодерматитов в Березинском биосферном заповеднике и национальных парках - всего, в том числе</t>
  </si>
  <si>
    <t>Оценка современного состояния и реализация мер по снижению уровня деградации водоемов, расположенных на территории национальных парков "Браславские озера" и "Нарочанский" - всего, в том числе:</t>
  </si>
  <si>
    <t xml:space="preserve">Создание комплексной автоматизированно-
справочной системы на базе действующей геоинформационной системы Березинского биосферного заповедника и национальных парков с использованием информации с аппаратов космического базирования и других средств - всего, в том числе:
</t>
  </si>
  <si>
    <t>Мероприятия по развитию национальных парков и Березинского биосферного заповедника (протокол поручений Президента Республики Беларусь от 12 ноября 2009 г. N 31) по перечню, утверждаемому Управлением делами Президента Республики Беларусь - всего, в том числе:</t>
  </si>
  <si>
    <t>Разработка плана управления заказником республиканского значения "Лунинский" - всего, в том числе:</t>
  </si>
  <si>
    <t xml:space="preserve">Минлесхоз </t>
  </si>
  <si>
    <t>Текущее содержание республиканского ландшафтного заказника "Налибокский" - всего, в том числе:</t>
  </si>
  <si>
    <t>С учетом истечения срока реализации  мероприятия, предложений по дальнейшей его реализации нет</t>
  </si>
  <si>
    <t xml:space="preserve">Разработка мероприятий на пятилетний период в рамках планов управления ООПТ (республиканским ландшафтным заказником "Званец")
</t>
  </si>
  <si>
    <t>Брестский облисполком</t>
  </si>
  <si>
    <t>-</t>
  </si>
  <si>
    <t>Подготовка представлений об объявлении, преобразовании и прекращении функционирования ООПТ местного значения в соответствии с региональной схемой рационального размещения ООПТ местного значения - всего, в том числе: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</si>
  <si>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 - всего, в том числе:</t>
  </si>
  <si>
    <t>Изготовление и установка информационных и информационно-указательных знаков, рекламно-информационных щитов на территории заказников и  памятников природы - всего, в том числе:</t>
  </si>
  <si>
    <t>Продолжить реализацию мероприятия в 2017-2018, 2020 годах</t>
  </si>
  <si>
    <t>Объявление биосферных резерватов "Беловежская пуща" и "Припятское Полесье"</t>
  </si>
  <si>
    <t>Проведение мероприятий в республиканском ландшафтном заказнике "Званец" и республиканском биологическом заказнике "Споровский"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- всего, в том числе:</t>
  </si>
  <si>
    <t>Изготовление и установка на ООПТ искусственных гнездовий для птиц, относящихся к видам диких животных, включенным в Красную книгу Республики Беларусь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</si>
  <si>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</si>
  <si>
    <t>2016-2017,2020</t>
  </si>
  <si>
    <t>Продолжить реализацию мероприятия в 2017,2020 годах</t>
  </si>
  <si>
    <t>Продолжить реализацию мероприятия в 2017 - 2018 годах</t>
  </si>
  <si>
    <t>Строительство эколого-информационного центра, включая разработку проектно-сметной документации и приобретение оборудования, в республиканском ландшафтном заказнике "Прибужское Полесье" - всего, в том числе:</t>
  </si>
  <si>
    <t>Приобретение и установка информационных туристических терминалов, включающих информацию об ООПТ, разработка сайтов об ООПТ, в том числе на английском языке - всего, в том числе:</t>
  </si>
  <si>
    <t>Организация и проведение на ООПТ фестивалей, конференций, выставок и другого - всего, в том числе:</t>
  </si>
  <si>
    <t xml:space="preserve">Подготовка, издание и распространение путеводителей, карт, памяток, буклетов и других рекламно-
информационных материалов об ООПТ на русском, белорусском и английском языках - всего, в том числе:
</t>
  </si>
  <si>
    <t>Витебский облисполком</t>
  </si>
  <si>
    <t>Разработка планов управления заказниками республиканского значения "Козьянский", "Синьша", "Долгое", "Корытенский Мох", "Ричи" - всего, в том числе:</t>
  </si>
  <si>
    <t>Изготовление и установка информационных и информационно-указательных знаков, рекламно-информационных щитов на ООПТ - всего, в том числе:</t>
  </si>
  <si>
    <t>Продолжить реализацию мероприятия в 2017 - 2018, 2020 годах</t>
  </si>
  <si>
    <t>Продолжить реализацию мероприятия в 2017 , 2020 годах</t>
  </si>
  <si>
    <t>Продолжить реализацию мероприятия в 2017  - 2018 годах</t>
  </si>
  <si>
    <t>Объявление биосферных резерватов "Березинский биосферный заповедник", "Освейский - Красный Бор"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</si>
  <si>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 - всего, в том числе:</t>
  </si>
  <si>
    <t>Продолжить реализацию мероприятия в 2017, 2020 годах</t>
  </si>
  <si>
    <t xml:space="preserve">Изготовление и установка на территории заказников и памятников природы информационных и информационно-указательных знаков, рекламно-
информационных щитов - всего, в том числе:
</t>
  </si>
  <si>
    <t>Объявление биосферного резервата "Припятское Полесье"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</si>
  <si>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</t>
  </si>
  <si>
    <t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 - всего, в том числе:</t>
  </si>
  <si>
    <t>Продолжить реализацию мероприятия в 2018,  2020 годах</t>
  </si>
  <si>
    <t>Продолжить реализацию мероприятия в 2017 - 2019 годах</t>
  </si>
  <si>
    <t>Гродненский облисполком</t>
  </si>
  <si>
    <t>мероприятие не выполнено ввиду отсутствия финансирования</t>
  </si>
  <si>
    <t>Разработка планов управления заказниками республиканского значения "Липичанская пуща", "Озеры", "Сорочанские озера" - всего, в том числе:</t>
  </si>
  <si>
    <t>Строительство эколого-информационного центра, включая разработку проектно-сметной документации и приобретение оборудования, в республиканском ландшафтном заказнике "Свитязянский" - всего, в том числе:</t>
  </si>
  <si>
    <t>мероприятие не выполнено ввиду сокращения расходов областного бюджета и резервирования финансовых средств</t>
  </si>
  <si>
    <t>2016, 2019-2020</t>
  </si>
  <si>
    <t>Продолжить реализацию мероприятия в 2019 - 2020 годах</t>
  </si>
  <si>
    <t>2016, 2018, 2020</t>
  </si>
  <si>
    <t>Продолжить реализацию мероприятия в 2018, 2020 годах</t>
  </si>
  <si>
    <t>Минский облисполком</t>
  </si>
  <si>
    <t>мероприятие не реализовано в связи с задержкой подготовки региональной программы по Минской области</t>
  </si>
  <si>
    <t>Объявление биосферного резервата "Березинский биосферный заповедник"</t>
  </si>
  <si>
    <t>Продолжить реализацию мероприятия в 2017  году</t>
  </si>
  <si>
    <t>2016-2017, 2020</t>
  </si>
  <si>
    <t>Могилевский облисполком</t>
  </si>
  <si>
    <t>Изготовление и установка на территории заказников и памятников природы информационных и информационно-указательных знаков, рекламно-информационных щитов - всего, в том числе: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</si>
  <si>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 - всего, в том числе:</t>
  </si>
  <si>
    <t>Минский горисполком</t>
  </si>
  <si>
    <t>2016-2017, 2019 - 2020</t>
  </si>
  <si>
    <t>Продолжить реализацию мероприятия в 2017, 2019 - 2020 годах</t>
  </si>
  <si>
    <t>Задача 2. Сохранение редких и находящихся под угрозой исчезновения видов диких животных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</si>
  <si>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– всего, в том числе:</t>
  </si>
  <si>
    <t>Национальный парк "Беловежская пуща"</t>
  </si>
  <si>
    <t>Национальный парк "Припятский"</t>
  </si>
  <si>
    <t>Инвентаризация животных и выявление особей, представляющих селекционную ценность - всего, в том числе:</t>
  </si>
  <si>
    <t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- всего, в том числе: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</si>
  <si>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микропопуляций зубров, освежению крови, их изъятию - всего, в том числе:</t>
  </si>
  <si>
    <t>Проведение гельминтологических обследований и ветеринарной оценки состояния микропопуляций зубров и выполнение комплекса лечебно-профилактических мероприятий - всего, в том числе:</t>
  </si>
  <si>
    <t>Закупка антигельминтных и иных ветеринарных препаратов для микропопуляций зубров - всего, в том числе:</t>
  </si>
  <si>
    <t>Заготовка и (или) приобретение кормов для микропопуляций зубров - всего, в том числе:</t>
  </si>
  <si>
    <t>Поддержание кормовых полей для зубров - всего, в том числе:</t>
  </si>
  <si>
    <t>Формирование и содержание сети подкормочных пунктов из расчета около 25 - 30 особей зубров на 1 площадку - всего, в том числе: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</si>
  <si>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- всего, в том числе:</t>
  </si>
  <si>
    <t>республиканский ландшафтный заказник "Налибокский"</t>
  </si>
  <si>
    <t>Осиповичский опытный лесхоз</t>
  </si>
  <si>
    <t>Закупка антигельминтных и иных ветеринарных препаратов для микропопуляции зубров, обитающих в угодьях Осиповичского опытного лесхоза - всего, в том числе:</t>
  </si>
  <si>
    <t xml:space="preserve"> Закупка минерально-
витаминных и иммуностимулирующих добавок для микропопуляции зубров, обитающих в угодьях Осиповичского опытного лесхоза - всего, в том числе:
</t>
  </si>
  <si>
    <t xml:space="preserve"> 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</si>
  <si>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Поддержание кормовых полей для зубров - всего, в том числе:
</t>
  </si>
  <si>
    <t xml:space="preserve">Формирование и содержание сети подкормочных пунктов из расчета около 25 - 30 особей зубров на 1 площадку - всего, в том числе:
</t>
  </si>
  <si>
    <t>МЧС</t>
  </si>
  <si>
    <t>Инвентаризация животных и выявление особей, представляющих селекционную ценность и обитающих в угодьях Полесского государственного радиационно-экологического заповедника - всего, в том числе:</t>
  </si>
  <si>
    <t xml:space="preserve"> Проведение гельминтологических обследований и ветеринарной оценки состояния микропопуляции зубров Полесского государственного радиационно-
экологического заповедника и выполнение комплекса лечебно-профилактических мероприятий - всего, в том числе:</t>
  </si>
  <si>
    <t xml:space="preserve"> Закупка минерально-витаминных и иммуностимулирующих добавок для микропопуляции зубров, обитающих в угодьях Полесского государственного радиационно-экологического заповедника
 - всего, в том числе:
</t>
  </si>
  <si>
    <t xml:space="preserve"> Заготовка и (или) приобретение кормов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</si>
  <si>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Поддержание кормовых полей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</si>
  <si>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 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Полесского государственного радиационно-экологического заповедника
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</si>
  <si>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трофеев, в Полесском государственном радиационно-
экологическом заповеднике - всего, в том числе:
</t>
  </si>
  <si>
    <t xml:space="preserve">Генотипирование особей европейского зубра (Bison bonasus) и создание депонированного банка ДНК беловежского зубра - всего, в том числе:
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</si>
  <si>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ООО "Интерсервис" - всего, в том числе:
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</si>
  <si>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 в угодьях ООО "Интерсервис" - всего, в том числе:
</t>
  </si>
  <si>
    <t>Проведение гельминтологических обследований и ветеринарной оценки состояния микропопуляции зубров, обитающих в угодьях ООО "Интерсервис", и выполнение комплекса лечебно-профилактических мероприятий - всего, в том числе:</t>
  </si>
  <si>
    <t xml:space="preserve">Закупка антигельминтных и иных ветеринарных препаратов для микропопуляции зубров, обитающих в угодьях ООО "Интерсервис" - 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</si>
  <si>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ООО "Интерсервис" - всего, в том числе:
</t>
  </si>
  <si>
    <t xml:space="preserve">Заготовка и (или) приобретение кормов для микропопуляции зубров, обитающих в угодьях ООО "Интерсервис" - всего, в том числе:
</t>
  </si>
  <si>
    <t xml:space="preserve">Поддержание кормовых полей для микропопуляции зубров, обитающих в угодьях ООО "Интерсервис - всего, в том числе:
</t>
  </si>
  <si>
    <t xml:space="preserve">Формирование и содержание сети подкормочных пунктов из расчета около 25 - 30 особей зубров на 1 площадку в угодьях ООО "Интерсервис" - всего, в том числе:
</t>
  </si>
  <si>
    <t>Продолжить реализацию мероприятия в 2017, 2019 годах</t>
  </si>
  <si>
    <t>2017, 2019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</si>
  <si>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сельскохозяйственного производственного кооператива "Озеры Гродненского района" (далее - СПК "Озеры Гродненского района") - всего, в том числе:
</t>
  </si>
  <si>
    <t>Инвентаризация животных и выявление особей, представляющих селекционную ценность и обитающих в угодьях СПК "Озеры Гродненского района" 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</si>
  <si>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в СПК "Озеры Гродненского района" - всего, в том числе:
</t>
  </si>
  <si>
    <t xml:space="preserve">Формирование новой микропопуляции зубров в угодьях ООО "Белая тропа" - всего, в том числе:
</t>
  </si>
  <si>
    <t xml:space="preserve">Отказ ООО "Белая тропа" </t>
  </si>
  <si>
    <t xml:space="preserve"> Проведение гельминтологических обследований и ветеринарной оценки состояния микропопуляции зубров, обитающих в угодьях СПК "Озеры Гродненского района", и выполнение комплекса лечебно-профилактических мероприятий - всего, в том числе:
</t>
  </si>
  <si>
    <t xml:space="preserve">Закупка антигельминтных и иных ветеринарных препаратов для микропопуляции зубров, обитающих в угодьях СПК "Озеры Гродненского района"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</si>
  <si>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СПК "Озеры Гродненского района" - всего, в том числе:
</t>
  </si>
  <si>
    <t xml:space="preserve">Заготовка и (или) приобретение кормов для зубров, обитающих в угодьях - всего, в том числе:
</t>
  </si>
  <si>
    <t xml:space="preserve">СПК "Озеры Гродненского района" - всего, в том числе:
</t>
  </si>
  <si>
    <t>ООО "Белая тропа" - всего, в том числе:</t>
  </si>
  <si>
    <t xml:space="preserve"> Поддержание кормовых полей для зубров, обитающих в угодьях СПК "Озеры Гродненского района" - всего, в том числе:
</t>
  </si>
  <si>
    <t xml:space="preserve">Формирование и содержание сети подкормочных пунктов из расчета около 25-30 особей зубров на 1 площадку в угодьях СПК "Озеры Гродненского района" - всего, в том числе:
</t>
  </si>
  <si>
    <t>2016, 2017, 2020</t>
  </si>
  <si>
    <t xml:space="preserve">Обеспечить создание микропопуляции зубра в 2018 году на базе ГЛХУ "Дятловский лесхоз" </t>
  </si>
  <si>
    <t>Продолжить реализацию мероприятия в 2018 году</t>
  </si>
  <si>
    <t xml:space="preserve">Закупка антигельминтных и иных ветеринарных препаратов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</si>
  <si>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республиканского ландшафтного заказника "Налибокский" - всего, в том числе:
</t>
  </si>
  <si>
    <t xml:space="preserve">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</si>
  <si>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Поддержание кормовых полей для зубров, обитающих в угодьях республиканского ландшафтного заказника "Налибокский" - всего, в том числе:
</t>
  </si>
  <si>
    <t xml:space="preserve">Формирование и содержание сети подкормочных пунктов из расчета около 25 - 30 особей зубров на 1 площадку в угодьях республиканского ландшафтного заказника "Налибокский" - всего, в том числе:
</t>
  </si>
  <si>
    <t>Заготовка и (или) приобретение кормов для микропопуляции зубров, обитающих в угодьях Осиповичского опытного лесхоза - всего, в том числе:</t>
  </si>
  <si>
    <t>мероприятие выполненно</t>
  </si>
  <si>
    <t>Всего по программе, в том числе:</t>
  </si>
  <si>
    <t>Минстройархитектуры не освоены выделенные бюджетные средства по причине позднего срокас их выделения</t>
  </si>
  <si>
    <t xml:space="preserve">При выделении бюджетных средств и  улучшения финансового состояния предприятияй Минтсройархитетктуры работы по данному мероприятияю будут продолжены </t>
  </si>
  <si>
    <t>Недоосовение бюджетных средств связано с их экономией  с учетом сокращения себестоимости проведенных работ</t>
  </si>
  <si>
    <t>мероприятие частично не вополнено в Кличевском районе ввиду задержки  принятия региональной программы</t>
  </si>
  <si>
    <t>Пересмотрен годовой план по закупкам в соответствии с уточненными плановыми назначениями</t>
  </si>
  <si>
    <t>экономия средств за счет выбора поставщика с наименьшей ценой</t>
  </si>
  <si>
    <t>вопрос о ходе реализации мероприятий подпрограммы  рассматривался на заседании Координационного совета  23 ноября 2016 г. По итогам заседания направлены письма госорганам (от 01.12.2016 № 10-1-3/3266-вн, от 07.12.2016 № 10-1-3/2396) о принятии исчерпывающих мер по выполнению мероприятий подпрограммы</t>
  </si>
  <si>
    <t xml:space="preserve">Совместным решением Гомельского и Брестского облисполкомов объявлен биосферный резерват "Припятское Полесье", проект решения по объявлению биосферного резервата "Беловежская пуща" разработан, согласован с заитересованными госорганами, принятие его будет обеспечено в 2017 году </t>
  </si>
  <si>
    <t>Разработка и внедрение современных технологий производства геологоразведочных работ - всего, в том числе:</t>
  </si>
  <si>
    <t>Совершенствование системы сбора, обработки, анализа, хранения и предоставления в пользование геологической информации о недрах в соответствии с современными и перспективными требованиями в сфере не-дропользования на основе создания общедоступных информационных ресурсов - всего, в том числе:</t>
  </si>
  <si>
    <t>Создание единой цифровой геологической карты территории Республики Беларусь на нескольких уровнях генерализации, соответствующих мелкому, среднему и крупному масштабам, путем переинтерпретации имеющейся геологической информации с минимальным комплексом работ по геологическому доизучению ранее заснятых площадей - всего, в том числе:</t>
  </si>
  <si>
    <t>Создание сети опорных геолого-геофизических профилей и параметрических скважин для прогнозирования возможности выявления месторождений полезных ископаемых в пределах недостаточно изученных участков недр, а также для корреляции геологической информации о глубинном строении недр с соответствующей информацией соседних государств - всего, в том числе:</t>
  </si>
  <si>
    <t>Проведение глубинного геологического картирования территорий, наиболее перспективных для обнаружения полезных ископаемых, с оценкой прогнозных ресурсов минерального сырья для обеспечения недропользователей, выполняющих работы по геологическому изучению недр, геологической основой при поисках новых месторождений стратегических полезных ископаемых, залегающих на больших глубинах, в целях расширения минерально-сырьевой базы и развития импортозамещающих производств - всего, в том числе:</t>
  </si>
  <si>
    <t>Проведение комплексной многоцелевой геоло-гической съемки территории страны с составлением комплекта крупномасштабных геологических карт и соответствующих баз данных геологической информации для обеспечения недропользователей достоверной информацией геологического содержания (минералогической, гидрогеологической, инже-нерно-геологической, геолого-экологической) при решении вопросов в области поисков и разведки место-рождений общераспространенных полезных ископаемых, обеспечения подземными водами, строительства, мелиорации, горного дела, обороны, охраны окружающей среды, предупреждения опасных геологических явлений - всего, в том числе:</t>
  </si>
  <si>
    <t>Изучение подземной гидросферы, поиск и разведка пресных и минеральных подземных вод для обеспечения потребностей населения - всего, в том числе:</t>
  </si>
  <si>
    <t>Поиск, предварительная разведка и подготовка к промышленному освоению новых месторождений строительных материалов и других видов нерудного сырья для обеспечения создания инновационных промышленных кластеров и производств на базе запасов минеральных ресурсов - всего, в том числе:</t>
  </si>
  <si>
    <t xml:space="preserve">Проведение поисков углеводородного сырья в целях наращивания топливно-энергетического потенциала - всего, в том числе: </t>
  </si>
  <si>
    <t xml:space="preserve">Текущее содержание организаций гидрометеорологии (объемы финансирования ежегодно уточняются при формировании республиканского бюджета на очередной финансовый год)
* Объемы финансирования ежегодно уточняются при формировании республиканского бюджета на очередной финансовый год.
</t>
  </si>
  <si>
    <t xml:space="preserve"> Подготовка и издание ежегодного научного обзора "Национальная система мониторинга окружающей среды в Республике Беларусь: результаты наблюдений" - всего, в том числе:
</t>
  </si>
  <si>
    <t xml:space="preserve">Обеспечение функционирования системы сбора, обработки, анализа и представления данных информационно-
аналитическим центром мониторинга земель в составе Национальной системы мониторинга окружающей среды в Республике Беларусь с использованием автоматизированных информационных систем - всего, в том числе:
</t>
  </si>
  <si>
    <t>Обустройство водного объекта в государственном лесохозяйственном учреждении ”Красносельское“ - всего в том числе:</t>
  </si>
  <si>
    <t>2016, 2018-2020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</si>
</sst>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"/>
    <numFmt numFmtId="165" formatCode="_-* #,##0.0_р_._-;\-* #,##0.0_р_._-;_-* &quot;-&quot;?_р_._-;_-@_-"/>
    <numFmt numFmtId="166" formatCode="0.0"/>
    <numFmt numFmtId="167" formatCode="#,##0.0\ _₽;\-#,##0.0\ _₽"/>
    <numFmt numFmtId="168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40">
    <xf numFmtId="0" fontId="0" fillId="0" borderId="0" xfId="0"/>
    <xf numFmtId="164" fontId="0" fillId="0" borderId="0" xfId="0" applyNumberFormat="1"/>
    <xf numFmtId="164" fontId="2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5" fillId="0" borderId="0" xfId="0" applyFont="1"/>
    <xf numFmtId="164" fontId="8" fillId="0" borderId="0" xfId="0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1" fontId="5" fillId="0" borderId="0" xfId="0" applyNumberFormat="1" applyFont="1" applyBorder="1" applyAlignment="1">
      <alignment horizontal="center" vertical="top" wrapText="1"/>
    </xf>
    <xf numFmtId="166" fontId="5" fillId="0" borderId="0" xfId="0" applyNumberFormat="1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 vertical="top"/>
    </xf>
    <xf numFmtId="0" fontId="10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top" wrapText="1"/>
    </xf>
    <xf numFmtId="4" fontId="10" fillId="0" borderId="0" xfId="0" applyNumberFormat="1" applyFont="1" applyBorder="1" applyAlignment="1">
      <alignment horizontal="center" vertical="top" wrapText="1"/>
    </xf>
    <xf numFmtId="166" fontId="10" fillId="0" borderId="0" xfId="0" applyNumberFormat="1" applyFont="1" applyBorder="1" applyAlignment="1">
      <alignment horizontal="center" vertical="top" wrapText="1"/>
    </xf>
    <xf numFmtId="166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1" fontId="5" fillId="0" borderId="0" xfId="0" applyNumberFormat="1" applyFont="1" applyAlignment="1">
      <alignment horizontal="center" vertical="top"/>
    </xf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top" wrapText="1"/>
    </xf>
    <xf numFmtId="2" fontId="5" fillId="2" borderId="0" xfId="0" applyNumberFormat="1" applyFont="1" applyFill="1" applyBorder="1" applyAlignment="1">
      <alignment horizontal="center" vertical="top" wrapText="1"/>
    </xf>
    <xf numFmtId="2" fontId="10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2" fontId="5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2" fontId="2" fillId="2" borderId="0" xfId="0" applyNumberFormat="1" applyFont="1" applyFill="1" applyBorder="1" applyAlignment="1">
      <alignment horizontal="center" vertical="top"/>
    </xf>
    <xf numFmtId="2" fontId="2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vertical="top" wrapText="1"/>
    </xf>
    <xf numFmtId="2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2" fontId="10" fillId="0" borderId="0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11" fillId="0" borderId="0" xfId="0" applyFont="1"/>
    <xf numFmtId="0" fontId="5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2" fontId="5" fillId="0" borderId="0" xfId="1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8" fontId="5" fillId="0" borderId="0" xfId="1" applyNumberFormat="1" applyFont="1" applyBorder="1" applyAlignment="1">
      <alignment horizontal="center" vertical="top" wrapText="1"/>
    </xf>
    <xf numFmtId="2" fontId="5" fillId="2" borderId="0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Border="1" applyAlignment="1">
      <alignment horizontal="center" vertical="top" wrapText="1"/>
    </xf>
    <xf numFmtId="1" fontId="5" fillId="2" borderId="0" xfId="1" applyNumberFormat="1" applyFont="1" applyFill="1" applyBorder="1" applyAlignment="1">
      <alignment horizontal="center" vertical="top" wrapText="1"/>
    </xf>
    <xf numFmtId="168" fontId="5" fillId="0" borderId="0" xfId="1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2" fontId="5" fillId="0" borderId="0" xfId="1" applyNumberFormat="1" applyFont="1" applyFill="1" applyBorder="1" applyAlignment="1">
      <alignment horizontal="center" vertical="top" wrapText="1"/>
    </xf>
    <xf numFmtId="2" fontId="5" fillId="0" borderId="0" xfId="1" applyNumberFormat="1" applyFont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2" fontId="5" fillId="0" borderId="0" xfId="1" applyNumberFormat="1" applyFont="1" applyAlignment="1">
      <alignment horizontal="center" vertical="top" wrapText="1"/>
    </xf>
    <xf numFmtId="2" fontId="10" fillId="0" borderId="0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5" fillId="0" borderId="0" xfId="0" applyNumberFormat="1" applyFont="1" applyBorder="1" applyAlignment="1">
      <alignment horizontal="center" vertical="top" wrapText="1"/>
    </xf>
    <xf numFmtId="43" fontId="5" fillId="0" borderId="0" xfId="0" applyNumberFormat="1" applyFont="1" applyBorder="1" applyAlignment="1">
      <alignment horizontal="center" vertical="top" wrapText="1"/>
    </xf>
    <xf numFmtId="43" fontId="10" fillId="0" borderId="0" xfId="0" applyNumberFormat="1" applyFont="1" applyBorder="1" applyAlignment="1">
      <alignment horizontal="center" vertical="top" wrapText="1"/>
    </xf>
    <xf numFmtId="167" fontId="5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Alignment="1">
      <alignment horizontal="center" vertical="top"/>
    </xf>
    <xf numFmtId="4" fontId="10" fillId="0" borderId="0" xfId="0" applyNumberFormat="1" applyFont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2" borderId="0" xfId="0" applyFont="1" applyFill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center"/>
    </xf>
    <xf numFmtId="4" fontId="5" fillId="0" borderId="0" xfId="1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top"/>
    </xf>
    <xf numFmtId="164" fontId="14" fillId="0" borderId="0" xfId="0" applyNumberFormat="1" applyFont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vertical="top"/>
    </xf>
    <xf numFmtId="1" fontId="4" fillId="0" borderId="0" xfId="0" applyNumberFormat="1" applyFont="1" applyAlignment="1">
      <alignment vertical="top"/>
    </xf>
    <xf numFmtId="1" fontId="1" fillId="0" borderId="0" xfId="0" applyNumberFormat="1" applyFont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Border="1" applyAlignment="1">
      <alignment horizontal="center" vertical="top" wrapText="1"/>
    </xf>
    <xf numFmtId="1" fontId="8" fillId="0" borderId="0" xfId="0" applyNumberFormat="1" applyFont="1" applyBorder="1" applyAlignment="1">
      <alignment horizontal="left" vertical="top" wrapText="1"/>
    </xf>
    <xf numFmtId="1" fontId="5" fillId="0" borderId="0" xfId="0" applyNumberFormat="1" applyFont="1" applyAlignment="1">
      <alignment horizontal="center" vertical="top" wrapText="1"/>
    </xf>
    <xf numFmtId="1" fontId="5" fillId="0" borderId="0" xfId="1" applyNumberFormat="1" applyFont="1" applyFill="1" applyBorder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center" vertical="top"/>
    </xf>
    <xf numFmtId="1" fontId="2" fillId="2" borderId="0" xfId="0" applyNumberFormat="1" applyFont="1" applyFill="1" applyBorder="1" applyAlignment="1">
      <alignment horizontal="center" vertical="top"/>
    </xf>
    <xf numFmtId="1" fontId="2" fillId="2" borderId="0" xfId="0" applyNumberFormat="1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left" vertical="top" wrapText="1"/>
    </xf>
    <xf numFmtId="1" fontId="5" fillId="0" borderId="0" xfId="0" applyNumberFormat="1" applyFont="1" applyBorder="1" applyAlignment="1">
      <alignment horizontal="center" vertical="top"/>
    </xf>
    <xf numFmtId="1" fontId="11" fillId="0" borderId="0" xfId="0" applyNumberFormat="1" applyFont="1" applyAlignment="1">
      <alignment horizontal="center" vertical="top"/>
    </xf>
    <xf numFmtId="1" fontId="3" fillId="0" borderId="0" xfId="0" applyNumberFormat="1" applyFont="1" applyBorder="1" applyAlignment="1">
      <alignment horizontal="right" vertical="top" wrapText="1"/>
    </xf>
    <xf numFmtId="2" fontId="1" fillId="0" borderId="0" xfId="0" applyNumberFormat="1" applyFont="1" applyAlignment="1">
      <alignment horizontal="center" vertical="center" wrapText="1"/>
    </xf>
    <xf numFmtId="2" fontId="15" fillId="0" borderId="0" xfId="1" applyNumberFormat="1" applyFont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8"/>
  <sheetViews>
    <sheetView tabSelected="1" view="pageBreakPreview" topLeftCell="A680" zoomScale="80" zoomScaleNormal="100" zoomScaleSheetLayoutView="80" workbookViewId="0">
      <selection activeCell="F156" sqref="F156"/>
    </sheetView>
  </sheetViews>
  <sheetFormatPr defaultRowHeight="15.75"/>
  <cols>
    <col min="1" max="1" width="5.42578125" style="16" customWidth="1"/>
    <col min="2" max="2" width="46.85546875" style="99" customWidth="1"/>
    <col min="3" max="3" width="22.140625" style="91" customWidth="1"/>
    <col min="4" max="4" width="12.85546875" style="91" customWidth="1"/>
    <col min="5" max="5" width="18" style="91" customWidth="1"/>
    <col min="6" max="6" width="16.140625" style="91" customWidth="1"/>
    <col min="7" max="7" width="9.28515625" style="91" customWidth="1"/>
    <col min="8" max="8" width="16.7109375" style="111" customWidth="1"/>
    <col min="9" max="9" width="32.28515625" customWidth="1"/>
    <col min="10" max="10" width="24.5703125" customWidth="1"/>
    <col min="11" max="11" width="32.28515625" customWidth="1"/>
    <col min="12" max="12" width="24.28515625" customWidth="1"/>
  </cols>
  <sheetData>
    <row r="1" spans="1:11">
      <c r="K1" s="6" t="s">
        <v>0</v>
      </c>
    </row>
    <row r="2" spans="1:11" ht="91.5" customHeight="1">
      <c r="B2" s="100"/>
      <c r="F2" s="92"/>
      <c r="G2" s="92"/>
      <c r="H2" s="112"/>
      <c r="I2" s="5"/>
      <c r="J2" s="134" t="s">
        <v>1</v>
      </c>
      <c r="K2" s="135"/>
    </row>
    <row r="3" spans="1:11" ht="41.25" customHeight="1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ht="9" customHeight="1">
      <c r="A4" s="31"/>
      <c r="B4" s="101"/>
      <c r="C4" s="88"/>
      <c r="D4" s="88"/>
      <c r="E4" s="88"/>
      <c r="F4" s="88"/>
      <c r="G4" s="88"/>
      <c r="H4" s="113"/>
      <c r="I4" s="4"/>
      <c r="J4" s="4"/>
      <c r="K4" s="4"/>
    </row>
    <row r="5" spans="1:11" ht="66" customHeight="1">
      <c r="A5" s="136" t="s">
        <v>3</v>
      </c>
      <c r="B5" s="138" t="s">
        <v>2</v>
      </c>
      <c r="C5" s="136" t="s">
        <v>4</v>
      </c>
      <c r="D5" s="136" t="s">
        <v>5</v>
      </c>
      <c r="E5" s="136" t="s">
        <v>6</v>
      </c>
      <c r="F5" s="136"/>
      <c r="G5" s="136"/>
      <c r="H5" s="137" t="s">
        <v>10</v>
      </c>
      <c r="I5" s="136" t="s">
        <v>11</v>
      </c>
      <c r="J5" s="136" t="s">
        <v>12</v>
      </c>
      <c r="K5" s="136" t="s">
        <v>13</v>
      </c>
    </row>
    <row r="6" spans="1:11" ht="33" customHeight="1">
      <c r="A6" s="136"/>
      <c r="B6" s="139"/>
      <c r="C6" s="136"/>
      <c r="D6" s="136"/>
      <c r="E6" s="67" t="s">
        <v>7</v>
      </c>
      <c r="F6" s="67" t="s">
        <v>8</v>
      </c>
      <c r="G6" s="67" t="s">
        <v>9</v>
      </c>
      <c r="H6" s="137"/>
      <c r="I6" s="136"/>
      <c r="J6" s="136"/>
      <c r="K6" s="136"/>
    </row>
    <row r="7" spans="1:11" ht="26.25" customHeight="1">
      <c r="A7" s="132" t="s">
        <v>15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1" ht="21.75" customHeight="1">
      <c r="A8" s="131" t="s">
        <v>16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66" customHeight="1">
      <c r="A9" s="7">
        <v>1</v>
      </c>
      <c r="B9" s="15" t="s">
        <v>375</v>
      </c>
      <c r="C9" s="7" t="s">
        <v>182</v>
      </c>
      <c r="D9" s="32" t="s">
        <v>21</v>
      </c>
      <c r="E9" s="8">
        <f>E10+E11</f>
        <v>6248000</v>
      </c>
      <c r="F9" s="8">
        <f>F10+F11</f>
        <v>15139482.199999999</v>
      </c>
      <c r="G9" s="8">
        <f t="shared" ref="G9" si="0">F9/E9*100</f>
        <v>242.30925416133161</v>
      </c>
      <c r="H9" s="114">
        <v>201</v>
      </c>
      <c r="I9" s="29"/>
      <c r="J9" s="17" t="s">
        <v>64</v>
      </c>
      <c r="K9" s="29"/>
    </row>
    <row r="10" spans="1:11" ht="21.75" customHeight="1">
      <c r="A10" s="7"/>
      <c r="B10" s="18" t="s">
        <v>18</v>
      </c>
      <c r="C10" s="68"/>
      <c r="D10" s="68"/>
      <c r="E10" s="8">
        <v>5990000</v>
      </c>
      <c r="F10" s="8">
        <v>5990000</v>
      </c>
      <c r="G10" s="8">
        <f t="shared" ref="G10:G17" si="1">F10/E10*100</f>
        <v>100</v>
      </c>
      <c r="H10" s="115"/>
      <c r="I10" s="29"/>
      <c r="J10" s="29"/>
      <c r="K10" s="29"/>
    </row>
    <row r="11" spans="1:11" ht="18.75" customHeight="1">
      <c r="A11" s="7"/>
      <c r="B11" s="70" t="s">
        <v>24</v>
      </c>
      <c r="C11" s="68"/>
      <c r="D11" s="68"/>
      <c r="E11" s="8">
        <v>258000</v>
      </c>
      <c r="F11" s="8">
        <v>9149482.1999999993</v>
      </c>
      <c r="G11" s="8"/>
      <c r="H11" s="115"/>
      <c r="I11" s="29"/>
      <c r="J11" s="29"/>
      <c r="K11" s="29"/>
    </row>
    <row r="12" spans="1:11" ht="132.75" customHeight="1">
      <c r="A12" s="7">
        <v>2</v>
      </c>
      <c r="B12" s="15" t="s">
        <v>374</v>
      </c>
      <c r="C12" s="7" t="s">
        <v>183</v>
      </c>
      <c r="D12" s="32" t="s">
        <v>21</v>
      </c>
      <c r="E12" s="8">
        <f>E13+E14</f>
        <v>1468100</v>
      </c>
      <c r="F12" s="8">
        <f>F13+F14</f>
        <v>1015092.4</v>
      </c>
      <c r="G12" s="8">
        <f t="shared" si="1"/>
        <v>69.143273618963292</v>
      </c>
      <c r="H12" s="19">
        <v>70</v>
      </c>
      <c r="I12" s="15" t="s">
        <v>359</v>
      </c>
      <c r="J12" s="17" t="s">
        <v>64</v>
      </c>
      <c r="K12" s="15" t="s">
        <v>360</v>
      </c>
    </row>
    <row r="13" spans="1:11" ht="17.25" customHeight="1">
      <c r="A13" s="7"/>
      <c r="B13" s="18" t="s">
        <v>18</v>
      </c>
      <c r="C13" s="68"/>
      <c r="D13" s="68"/>
      <c r="E13" s="8">
        <v>970000</v>
      </c>
      <c r="F13" s="8">
        <v>860000</v>
      </c>
      <c r="G13" s="8">
        <f t="shared" si="1"/>
        <v>88.659793814432987</v>
      </c>
      <c r="H13" s="115"/>
      <c r="I13" s="29"/>
      <c r="J13" s="29"/>
      <c r="K13" s="29"/>
    </row>
    <row r="14" spans="1:11" ht="17.25" customHeight="1">
      <c r="A14" s="7"/>
      <c r="B14" s="70" t="s">
        <v>24</v>
      </c>
      <c r="C14" s="68"/>
      <c r="D14" s="68"/>
      <c r="E14" s="8">
        <v>498100</v>
      </c>
      <c r="F14" s="8">
        <v>155092.4</v>
      </c>
      <c r="G14" s="8">
        <f t="shared" si="1"/>
        <v>31.136799839389678</v>
      </c>
      <c r="H14" s="115"/>
      <c r="I14" s="29"/>
      <c r="J14" s="29"/>
      <c r="K14" s="29"/>
    </row>
    <row r="15" spans="1:11" ht="72" customHeight="1">
      <c r="A15" s="7">
        <v>3</v>
      </c>
      <c r="B15" s="15" t="s">
        <v>373</v>
      </c>
      <c r="C15" s="7" t="s">
        <v>182</v>
      </c>
      <c r="D15" s="32" t="s">
        <v>21</v>
      </c>
      <c r="E15" s="8">
        <f>E16+E17</f>
        <v>2090000</v>
      </c>
      <c r="F15" s="8">
        <f>F16+F17</f>
        <v>534730.4</v>
      </c>
      <c r="G15" s="8">
        <f t="shared" si="1"/>
        <v>25.585186602870813</v>
      </c>
      <c r="H15" s="114">
        <v>300</v>
      </c>
      <c r="I15" s="29"/>
      <c r="J15" s="17" t="s">
        <v>64</v>
      </c>
      <c r="K15" s="29"/>
    </row>
    <row r="16" spans="1:11" ht="18" customHeight="1">
      <c r="A16" s="7"/>
      <c r="B16" s="18" t="s">
        <v>18</v>
      </c>
      <c r="C16" s="68"/>
      <c r="D16" s="68"/>
      <c r="E16" s="8">
        <v>390000</v>
      </c>
      <c r="F16" s="8">
        <v>390000</v>
      </c>
      <c r="G16" s="8">
        <f t="shared" si="1"/>
        <v>100</v>
      </c>
      <c r="H16" s="115"/>
      <c r="I16" s="65"/>
      <c r="J16" s="65"/>
      <c r="K16" s="65"/>
    </row>
    <row r="17" spans="1:11" ht="16.5" customHeight="1">
      <c r="A17" s="7"/>
      <c r="B17" s="70" t="s">
        <v>24</v>
      </c>
      <c r="C17" s="68"/>
      <c r="D17" s="68"/>
      <c r="E17" s="8">
        <v>1700000</v>
      </c>
      <c r="F17" s="8">
        <v>144730.4</v>
      </c>
      <c r="G17" s="8">
        <f t="shared" si="1"/>
        <v>8.5135529411764708</v>
      </c>
      <c r="H17" s="115"/>
      <c r="I17" s="65"/>
      <c r="J17" s="65"/>
      <c r="K17" s="65"/>
    </row>
    <row r="18" spans="1:11" ht="18.75" customHeight="1">
      <c r="A18" s="7"/>
      <c r="B18" s="22" t="s">
        <v>79</v>
      </c>
      <c r="C18" s="68"/>
      <c r="D18" s="68"/>
      <c r="E18" s="24">
        <f>E19+E20</f>
        <v>9806100</v>
      </c>
      <c r="F18" s="24">
        <f>F19+F20</f>
        <v>16689305</v>
      </c>
      <c r="G18" s="24">
        <f t="shared" ref="G18:G19" si="2">F18/E18*100</f>
        <v>170.19309409449221</v>
      </c>
      <c r="H18" s="115"/>
      <c r="I18" s="65"/>
      <c r="J18" s="65"/>
      <c r="K18" s="65"/>
    </row>
    <row r="19" spans="1:11" ht="20.25" customHeight="1">
      <c r="A19" s="7"/>
      <c r="B19" s="18" t="s">
        <v>18</v>
      </c>
      <c r="C19" s="68"/>
      <c r="D19" s="68"/>
      <c r="E19" s="8">
        <f>E16+E13+E10</f>
        <v>7350000</v>
      </c>
      <c r="F19" s="8">
        <f>F16+F13+F10</f>
        <v>7240000</v>
      </c>
      <c r="G19" s="8">
        <f t="shared" si="2"/>
        <v>98.503401360544217</v>
      </c>
      <c r="H19" s="115"/>
      <c r="I19" s="65"/>
      <c r="J19" s="65"/>
      <c r="K19" s="65"/>
    </row>
    <row r="20" spans="1:11" ht="18" customHeight="1">
      <c r="A20" s="7"/>
      <c r="B20" s="70" t="s">
        <v>24</v>
      </c>
      <c r="C20" s="68"/>
      <c r="D20" s="68"/>
      <c r="E20" s="8">
        <f>E17+E14+E11</f>
        <v>2456100</v>
      </c>
      <c r="F20" s="8">
        <f>F17+F14+F11</f>
        <v>9449305</v>
      </c>
      <c r="G20" s="8">
        <f>F20/E20*100</f>
        <v>384.72802410325312</v>
      </c>
      <c r="H20" s="115"/>
      <c r="I20" s="65"/>
      <c r="J20" s="65"/>
      <c r="K20" s="65"/>
    </row>
    <row r="21" spans="1:11" ht="9" customHeight="1">
      <c r="A21" s="7"/>
      <c r="B21" s="70"/>
      <c r="C21" s="68"/>
      <c r="D21" s="68"/>
      <c r="E21" s="20"/>
      <c r="F21" s="68"/>
      <c r="G21" s="68"/>
      <c r="H21" s="115"/>
      <c r="I21" s="65"/>
      <c r="J21" s="65"/>
      <c r="K21" s="65"/>
    </row>
    <row r="22" spans="1:11" ht="21.75" customHeight="1">
      <c r="A22" s="131" t="s">
        <v>184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</row>
    <row r="23" spans="1:11" ht="296.25" customHeight="1">
      <c r="A23" s="7">
        <v>4</v>
      </c>
      <c r="B23" s="15" t="s">
        <v>372</v>
      </c>
      <c r="C23" s="7" t="s">
        <v>185</v>
      </c>
      <c r="D23" s="32" t="s">
        <v>21</v>
      </c>
      <c r="E23" s="8">
        <f>E24</f>
        <v>525000</v>
      </c>
      <c r="F23" s="8">
        <f>F24</f>
        <v>525000</v>
      </c>
      <c r="G23" s="8">
        <f t="shared" ref="G23:G28" si="3">F23/E23*100</f>
        <v>100</v>
      </c>
      <c r="H23" s="19">
        <v>100</v>
      </c>
      <c r="I23" s="65"/>
      <c r="J23" s="17" t="s">
        <v>64</v>
      </c>
      <c r="K23" s="65"/>
    </row>
    <row r="24" spans="1:11" ht="17.25" customHeight="1">
      <c r="A24" s="7"/>
      <c r="B24" s="18" t="s">
        <v>18</v>
      </c>
      <c r="C24" s="68"/>
      <c r="D24" s="68"/>
      <c r="E24" s="8">
        <v>525000</v>
      </c>
      <c r="F24" s="8">
        <v>525000</v>
      </c>
      <c r="G24" s="8">
        <f t="shared" si="3"/>
        <v>100</v>
      </c>
      <c r="H24" s="19"/>
      <c r="I24" s="65"/>
      <c r="J24" s="65"/>
      <c r="K24" s="65"/>
    </row>
    <row r="25" spans="1:11" ht="231" customHeight="1">
      <c r="A25" s="7">
        <v>5</v>
      </c>
      <c r="B25" s="15" t="s">
        <v>371</v>
      </c>
      <c r="C25" s="7" t="s">
        <v>185</v>
      </c>
      <c r="D25" s="32" t="s">
        <v>21</v>
      </c>
      <c r="E25" s="8">
        <f>E26</f>
        <v>910000</v>
      </c>
      <c r="F25" s="8">
        <f>F26</f>
        <v>567078.80000000005</v>
      </c>
      <c r="G25" s="8">
        <f t="shared" si="3"/>
        <v>62.316351648351656</v>
      </c>
      <c r="H25" s="19">
        <v>84.2</v>
      </c>
      <c r="I25" s="17" t="s">
        <v>361</v>
      </c>
      <c r="J25" s="17" t="s">
        <v>64</v>
      </c>
      <c r="K25" s="65"/>
    </row>
    <row r="26" spans="1:11" ht="18" customHeight="1">
      <c r="A26" s="7"/>
      <c r="B26" s="18" t="s">
        <v>18</v>
      </c>
      <c r="C26" s="68"/>
      <c r="D26" s="68"/>
      <c r="E26" s="8">
        <v>910000</v>
      </c>
      <c r="F26" s="8">
        <v>567078.80000000005</v>
      </c>
      <c r="G26" s="8">
        <f t="shared" si="3"/>
        <v>62.316351648351656</v>
      </c>
      <c r="H26" s="115"/>
      <c r="I26" s="65"/>
      <c r="J26" s="65"/>
      <c r="K26" s="65"/>
    </row>
    <row r="27" spans="1:11" ht="163.5" customHeight="1">
      <c r="A27" s="7">
        <v>6</v>
      </c>
      <c r="B27" s="15" t="s">
        <v>370</v>
      </c>
      <c r="C27" s="7" t="s">
        <v>185</v>
      </c>
      <c r="D27" s="32" t="s">
        <v>21</v>
      </c>
      <c r="E27" s="8">
        <f>E28</f>
        <v>2410000</v>
      </c>
      <c r="F27" s="8">
        <f>F28</f>
        <v>1815666.5</v>
      </c>
      <c r="G27" s="8">
        <f t="shared" si="3"/>
        <v>75.338858921161815</v>
      </c>
      <c r="H27" s="19">
        <v>83.2</v>
      </c>
      <c r="I27" s="65"/>
      <c r="J27" s="17" t="s">
        <v>64</v>
      </c>
      <c r="K27" s="65"/>
    </row>
    <row r="28" spans="1:11" ht="18" customHeight="1">
      <c r="A28" s="7"/>
      <c r="B28" s="18" t="s">
        <v>18</v>
      </c>
      <c r="C28" s="68"/>
      <c r="D28" s="68"/>
      <c r="E28" s="8">
        <v>2410000</v>
      </c>
      <c r="F28" s="8">
        <v>1815666.5</v>
      </c>
      <c r="G28" s="8">
        <f t="shared" si="3"/>
        <v>75.338858921161815</v>
      </c>
      <c r="H28" s="115"/>
      <c r="I28" s="65"/>
      <c r="J28" s="65"/>
      <c r="K28" s="65"/>
    </row>
    <row r="29" spans="1:11" ht="18" customHeight="1">
      <c r="A29" s="7"/>
      <c r="B29" s="70" t="s">
        <v>24</v>
      </c>
      <c r="C29" s="68"/>
      <c r="D29" s="68"/>
      <c r="E29" s="68"/>
      <c r="F29" s="68"/>
      <c r="G29" s="68"/>
      <c r="H29" s="115"/>
      <c r="I29" s="65"/>
      <c r="J29" s="65"/>
      <c r="K29" s="65"/>
    </row>
    <row r="30" spans="1:11" ht="168" customHeight="1">
      <c r="A30" s="7">
        <v>7</v>
      </c>
      <c r="B30" s="15" t="s">
        <v>369</v>
      </c>
      <c r="C30" s="7" t="s">
        <v>185</v>
      </c>
      <c r="D30" s="8" t="s">
        <v>21</v>
      </c>
      <c r="E30" s="8">
        <f>E31</f>
        <v>450000</v>
      </c>
      <c r="F30" s="8">
        <f>F31</f>
        <v>450000</v>
      </c>
      <c r="G30" s="8">
        <f t="shared" ref="G30:G41" si="4">F30/E30*100</f>
        <v>100</v>
      </c>
      <c r="H30" s="19">
        <v>100</v>
      </c>
      <c r="I30" s="65"/>
      <c r="J30" s="17" t="s">
        <v>64</v>
      </c>
      <c r="K30" s="65"/>
    </row>
    <row r="31" spans="1:11" ht="18" customHeight="1">
      <c r="A31" s="7"/>
      <c r="B31" s="18" t="s">
        <v>18</v>
      </c>
      <c r="C31" s="68"/>
      <c r="D31" s="68"/>
      <c r="E31" s="8">
        <v>450000</v>
      </c>
      <c r="F31" s="8">
        <v>450000</v>
      </c>
      <c r="G31" s="8">
        <f t="shared" si="4"/>
        <v>100</v>
      </c>
      <c r="H31" s="115"/>
      <c r="I31" s="65"/>
      <c r="J31" s="65"/>
      <c r="K31" s="65"/>
    </row>
    <row r="32" spans="1:11" ht="146.25" customHeight="1">
      <c r="A32" s="7">
        <v>8</v>
      </c>
      <c r="B32" s="15" t="s">
        <v>368</v>
      </c>
      <c r="C32" s="7" t="s">
        <v>185</v>
      </c>
      <c r="D32" s="32" t="s">
        <v>21</v>
      </c>
      <c r="E32" s="8">
        <f>E33</f>
        <v>321950</v>
      </c>
      <c r="F32" s="8">
        <f>F33</f>
        <v>230000</v>
      </c>
      <c r="G32" s="8">
        <f t="shared" si="4"/>
        <v>71.439664544183884</v>
      </c>
      <c r="H32" s="19">
        <v>100</v>
      </c>
      <c r="I32" s="65"/>
      <c r="J32" s="17" t="s">
        <v>64</v>
      </c>
      <c r="K32" s="65"/>
    </row>
    <row r="33" spans="1:11" ht="19.5" customHeight="1">
      <c r="A33" s="7"/>
      <c r="B33" s="18" t="s">
        <v>18</v>
      </c>
      <c r="C33" s="68"/>
      <c r="D33" s="68"/>
      <c r="E33" s="8">
        <v>321950</v>
      </c>
      <c r="F33" s="8">
        <v>230000</v>
      </c>
      <c r="G33" s="8">
        <f t="shared" si="4"/>
        <v>71.439664544183884</v>
      </c>
      <c r="H33" s="115"/>
      <c r="I33" s="65"/>
      <c r="J33" s="65"/>
      <c r="K33" s="65"/>
    </row>
    <row r="34" spans="1:11" ht="64.5" customHeight="1">
      <c r="A34" s="7">
        <v>9</v>
      </c>
      <c r="B34" s="15" t="s">
        <v>367</v>
      </c>
      <c r="C34" s="7" t="s">
        <v>185</v>
      </c>
      <c r="D34" s="32" t="s">
        <v>21</v>
      </c>
      <c r="E34" s="8">
        <f>E35</f>
        <v>260000</v>
      </c>
      <c r="F34" s="8">
        <f>F35</f>
        <v>305107</v>
      </c>
      <c r="G34" s="8">
        <f t="shared" si="4"/>
        <v>117.34884615384615</v>
      </c>
      <c r="H34" s="19">
        <v>100</v>
      </c>
      <c r="I34" s="29"/>
      <c r="J34" s="17" t="s">
        <v>64</v>
      </c>
      <c r="K34" s="29"/>
    </row>
    <row r="35" spans="1:11" ht="18.75" customHeight="1">
      <c r="A35" s="7"/>
      <c r="B35" s="70" t="s">
        <v>24</v>
      </c>
      <c r="C35" s="68"/>
      <c r="D35" s="68"/>
      <c r="E35" s="8">
        <v>260000</v>
      </c>
      <c r="F35" s="8">
        <v>305107</v>
      </c>
      <c r="G35" s="8">
        <f t="shared" si="4"/>
        <v>117.34884615384615</v>
      </c>
      <c r="H35" s="115"/>
      <c r="I35" s="29"/>
      <c r="J35" s="29"/>
      <c r="K35" s="29"/>
    </row>
    <row r="36" spans="1:11" ht="18.75" customHeight="1">
      <c r="A36" s="7"/>
      <c r="B36" s="22" t="s">
        <v>79</v>
      </c>
      <c r="C36" s="68"/>
      <c r="D36" s="68"/>
      <c r="E36" s="24">
        <f>E37+E38</f>
        <v>4876950</v>
      </c>
      <c r="F36" s="24">
        <f>F37+F38</f>
        <v>3892852.3</v>
      </c>
      <c r="G36" s="8">
        <f t="shared" si="4"/>
        <v>79.821451932047694</v>
      </c>
      <c r="H36" s="115"/>
      <c r="I36" s="65"/>
      <c r="J36" s="65"/>
      <c r="K36" s="65"/>
    </row>
    <row r="37" spans="1:11" ht="18.75" customHeight="1">
      <c r="A37" s="7"/>
      <c r="B37" s="18" t="s">
        <v>18</v>
      </c>
      <c r="C37" s="68"/>
      <c r="D37" s="68"/>
      <c r="E37" s="8">
        <f>E33+E31+E28+E26+E24</f>
        <v>4616950</v>
      </c>
      <c r="F37" s="8">
        <f>F33+F31+F28+F26+F24</f>
        <v>3587745.3</v>
      </c>
      <c r="G37" s="8">
        <f t="shared" si="4"/>
        <v>77.708125494103243</v>
      </c>
      <c r="H37" s="115"/>
      <c r="I37" s="65"/>
      <c r="J37" s="65"/>
      <c r="K37" s="65"/>
    </row>
    <row r="38" spans="1:11" ht="23.25" customHeight="1">
      <c r="A38" s="7"/>
      <c r="B38" s="70" t="s">
        <v>24</v>
      </c>
      <c r="C38" s="68"/>
      <c r="D38" s="68"/>
      <c r="E38" s="8">
        <f>E35</f>
        <v>260000</v>
      </c>
      <c r="F38" s="8">
        <f>F35</f>
        <v>305107</v>
      </c>
      <c r="G38" s="8">
        <f t="shared" ref="G38" si="5">F38/E38*100</f>
        <v>117.34884615384615</v>
      </c>
      <c r="H38" s="115"/>
      <c r="I38" s="65"/>
      <c r="J38" s="65"/>
      <c r="K38" s="65"/>
    </row>
    <row r="39" spans="1:11" ht="22.5" customHeight="1">
      <c r="A39" s="7"/>
      <c r="B39" s="33" t="s">
        <v>102</v>
      </c>
      <c r="C39" s="68"/>
      <c r="D39" s="68"/>
      <c r="E39" s="24">
        <f>E40+E41</f>
        <v>14683050</v>
      </c>
      <c r="F39" s="24">
        <f>F40+F41</f>
        <v>20582157.300000001</v>
      </c>
      <c r="G39" s="24">
        <f t="shared" si="4"/>
        <v>140.17630737483015</v>
      </c>
      <c r="H39" s="115"/>
      <c r="I39" s="65"/>
      <c r="J39" s="65"/>
      <c r="K39" s="65"/>
    </row>
    <row r="40" spans="1:11" ht="18.75" customHeight="1">
      <c r="A40" s="7"/>
      <c r="B40" s="9" t="s">
        <v>18</v>
      </c>
      <c r="C40" s="68"/>
      <c r="D40" s="68"/>
      <c r="E40" s="8">
        <f>E37+E19</f>
        <v>11966950</v>
      </c>
      <c r="F40" s="8">
        <f>F37+F19</f>
        <v>10827745.300000001</v>
      </c>
      <c r="G40" s="8">
        <f t="shared" si="4"/>
        <v>90.480408959676453</v>
      </c>
      <c r="H40" s="115"/>
      <c r="I40" s="65"/>
      <c r="J40" s="65"/>
      <c r="K40" s="65"/>
    </row>
    <row r="41" spans="1:11" ht="16.5">
      <c r="A41" s="7"/>
      <c r="B41" s="9" t="s">
        <v>186</v>
      </c>
      <c r="C41" s="7"/>
      <c r="D41" s="7"/>
      <c r="E41" s="8">
        <f>E20+E38</f>
        <v>2716100</v>
      </c>
      <c r="F41" s="8">
        <f>F20+F38</f>
        <v>9754412</v>
      </c>
      <c r="G41" s="8">
        <f t="shared" si="4"/>
        <v>359.13302161186994</v>
      </c>
      <c r="H41" s="19"/>
      <c r="I41" s="8"/>
      <c r="J41" s="7"/>
      <c r="K41" s="7"/>
    </row>
    <row r="42" spans="1:11" ht="16.5">
      <c r="A42" s="7"/>
      <c r="B42" s="9"/>
      <c r="C42" s="7"/>
      <c r="D42" s="7"/>
      <c r="E42" s="7"/>
      <c r="F42" s="7"/>
      <c r="G42" s="7"/>
      <c r="H42" s="19"/>
      <c r="I42" s="7"/>
      <c r="J42" s="7"/>
      <c r="K42" s="7"/>
    </row>
    <row r="43" spans="1:11" ht="33.75" customHeight="1">
      <c r="A43" s="132" t="s">
        <v>46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spans="1:11" ht="33.75" customHeight="1">
      <c r="A44" s="131" t="s">
        <v>86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ht="63.75" customHeight="1">
      <c r="A45" s="7">
        <v>10</v>
      </c>
      <c r="B45" s="15" t="s">
        <v>87</v>
      </c>
      <c r="C45" s="7" t="s">
        <v>19</v>
      </c>
      <c r="D45" s="32" t="s">
        <v>21</v>
      </c>
      <c r="E45" s="8">
        <v>89900</v>
      </c>
      <c r="F45" s="7">
        <v>88508.75</v>
      </c>
      <c r="G45" s="8">
        <f t="shared" ref="G45:G50" si="6">F45/E45*100</f>
        <v>98.452447163515018</v>
      </c>
      <c r="H45" s="19">
        <v>100</v>
      </c>
      <c r="I45" s="7"/>
      <c r="J45" s="17" t="s">
        <v>64</v>
      </c>
      <c r="K45" s="7"/>
    </row>
    <row r="46" spans="1:11" ht="23.25" customHeight="1">
      <c r="A46" s="7"/>
      <c r="B46" s="18" t="s">
        <v>18</v>
      </c>
      <c r="C46" s="7"/>
      <c r="D46" s="7"/>
      <c r="E46" s="8">
        <v>89900</v>
      </c>
      <c r="F46" s="7">
        <v>88508.76</v>
      </c>
      <c r="G46" s="8">
        <f t="shared" si="6"/>
        <v>98.452458286985532</v>
      </c>
      <c r="H46" s="19"/>
      <c r="I46" s="7"/>
      <c r="J46" s="7"/>
      <c r="K46" s="7"/>
    </row>
    <row r="47" spans="1:11" ht="66" customHeight="1">
      <c r="A47" s="7">
        <v>11</v>
      </c>
      <c r="B47" s="15" t="s">
        <v>89</v>
      </c>
      <c r="C47" s="7" t="s">
        <v>19</v>
      </c>
      <c r="D47" s="32" t="s">
        <v>21</v>
      </c>
      <c r="E47" s="20">
        <v>450000</v>
      </c>
      <c r="F47" s="20">
        <v>251596.38</v>
      </c>
      <c r="G47" s="8">
        <f t="shared" si="6"/>
        <v>55.910306666666663</v>
      </c>
      <c r="H47" s="19">
        <v>56</v>
      </c>
      <c r="I47" s="7" t="s">
        <v>187</v>
      </c>
      <c r="J47" s="17" t="s">
        <v>64</v>
      </c>
      <c r="K47" s="15" t="s">
        <v>363</v>
      </c>
    </row>
    <row r="48" spans="1:11" ht="27" customHeight="1">
      <c r="A48" s="7"/>
      <c r="B48" s="18" t="s">
        <v>18</v>
      </c>
      <c r="C48" s="7"/>
      <c r="D48" s="7"/>
      <c r="E48" s="20">
        <v>450000</v>
      </c>
      <c r="F48" s="20">
        <v>251596.38</v>
      </c>
      <c r="G48" s="8">
        <f t="shared" si="6"/>
        <v>55.910306666666663</v>
      </c>
      <c r="H48" s="19"/>
      <c r="I48" s="7"/>
      <c r="J48" s="7"/>
      <c r="K48" s="7"/>
    </row>
    <row r="49" spans="1:11" ht="18" customHeight="1">
      <c r="A49" s="7"/>
      <c r="B49" s="22" t="s">
        <v>79</v>
      </c>
      <c r="C49" s="7"/>
      <c r="D49" s="7"/>
      <c r="E49" s="24">
        <f>E45+E47</f>
        <v>539900</v>
      </c>
      <c r="F49" s="24">
        <f>F45+F47</f>
        <v>340105.13</v>
      </c>
      <c r="G49" s="24">
        <f t="shared" si="6"/>
        <v>62.994097055010187</v>
      </c>
      <c r="H49" s="19"/>
      <c r="I49" s="7"/>
      <c r="J49" s="7"/>
      <c r="K49" s="7"/>
    </row>
    <row r="50" spans="1:11" ht="21" customHeight="1">
      <c r="A50" s="7"/>
      <c r="B50" s="18" t="s">
        <v>18</v>
      </c>
      <c r="C50" s="7"/>
      <c r="D50" s="7"/>
      <c r="E50" s="8">
        <f>E46+E48</f>
        <v>539900</v>
      </c>
      <c r="F50" s="8">
        <f>F46+F48</f>
        <v>340105.14</v>
      </c>
      <c r="G50" s="8">
        <f t="shared" si="6"/>
        <v>62.994098907205043</v>
      </c>
      <c r="H50" s="19"/>
      <c r="I50" s="7"/>
      <c r="J50" s="7"/>
      <c r="K50" s="7"/>
    </row>
    <row r="51" spans="1:11" ht="24" customHeight="1">
      <c r="A51" s="131" t="s">
        <v>88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ht="99.75" customHeight="1">
      <c r="A52" s="7">
        <v>12</v>
      </c>
      <c r="B52" s="15" t="s">
        <v>91</v>
      </c>
      <c r="C52" s="7" t="s">
        <v>19</v>
      </c>
      <c r="D52" s="32" t="s">
        <v>82</v>
      </c>
      <c r="E52" s="8">
        <v>50000</v>
      </c>
      <c r="F52" s="8">
        <v>47289.5</v>
      </c>
      <c r="G52" s="8">
        <f>F52/E52*100</f>
        <v>94.579000000000008</v>
      </c>
      <c r="H52" s="19">
        <v>100</v>
      </c>
      <c r="I52" s="7"/>
      <c r="J52" s="17" t="s">
        <v>64</v>
      </c>
      <c r="K52" s="7"/>
    </row>
    <row r="53" spans="1:11" ht="24.75" customHeight="1">
      <c r="A53" s="7"/>
      <c r="B53" s="18" t="s">
        <v>18</v>
      </c>
      <c r="C53" s="7"/>
      <c r="D53" s="7"/>
      <c r="E53" s="8">
        <v>50000</v>
      </c>
      <c r="F53" s="8">
        <v>47289.5</v>
      </c>
      <c r="G53" s="8">
        <f>F53/E53*100</f>
        <v>94.579000000000008</v>
      </c>
      <c r="H53" s="19"/>
      <c r="I53" s="7"/>
      <c r="J53" s="7"/>
      <c r="K53" s="7"/>
    </row>
    <row r="54" spans="1:11" ht="21.75" customHeight="1">
      <c r="A54" s="7"/>
      <c r="B54" s="22" t="s">
        <v>79</v>
      </c>
      <c r="C54" s="7"/>
      <c r="D54" s="7"/>
      <c r="E54" s="24">
        <v>50000</v>
      </c>
      <c r="F54" s="24">
        <v>47289.5</v>
      </c>
      <c r="G54" s="24">
        <f t="shared" ref="G54:G70" si="7">F54/E54*100</f>
        <v>94.579000000000008</v>
      </c>
      <c r="H54" s="19"/>
      <c r="I54" s="7"/>
      <c r="J54" s="7"/>
      <c r="K54" s="7"/>
    </row>
    <row r="55" spans="1:11" ht="21.75" customHeight="1">
      <c r="A55" s="7"/>
      <c r="B55" s="18" t="s">
        <v>18</v>
      </c>
      <c r="C55" s="7"/>
      <c r="D55" s="7"/>
      <c r="E55" s="8">
        <v>50000</v>
      </c>
      <c r="F55" s="8">
        <v>47289.5</v>
      </c>
      <c r="G55" s="8">
        <f t="shared" si="7"/>
        <v>94.579000000000008</v>
      </c>
      <c r="H55" s="19"/>
      <c r="I55" s="7"/>
      <c r="J55" s="7"/>
      <c r="K55" s="7"/>
    </row>
    <row r="56" spans="1:11" ht="33.75" customHeight="1">
      <c r="A56" s="131" t="s">
        <v>90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</row>
    <row r="57" spans="1:11" ht="72.75" customHeight="1">
      <c r="A57" s="7">
        <v>13</v>
      </c>
      <c r="B57" s="15" t="s">
        <v>92</v>
      </c>
      <c r="C57" s="7" t="s">
        <v>19</v>
      </c>
      <c r="D57" s="32" t="s">
        <v>21</v>
      </c>
      <c r="E57" s="23">
        <v>15000</v>
      </c>
      <c r="F57" s="23">
        <v>16810.11</v>
      </c>
      <c r="G57" s="8">
        <f t="shared" si="7"/>
        <v>112.06739999999999</v>
      </c>
      <c r="H57" s="19">
        <v>100</v>
      </c>
      <c r="I57" s="7"/>
      <c r="J57" s="17" t="s">
        <v>64</v>
      </c>
      <c r="K57" s="7"/>
    </row>
    <row r="58" spans="1:11" ht="23.25" customHeight="1">
      <c r="A58" s="7"/>
      <c r="B58" s="18" t="s">
        <v>78</v>
      </c>
      <c r="C58" s="7"/>
      <c r="D58" s="7"/>
      <c r="E58" s="23">
        <v>15000</v>
      </c>
      <c r="F58" s="23">
        <v>16810.11</v>
      </c>
      <c r="G58" s="8">
        <f t="shared" si="7"/>
        <v>112.06739999999999</v>
      </c>
      <c r="H58" s="19"/>
      <c r="I58" s="7"/>
      <c r="J58" s="7"/>
      <c r="K58" s="7"/>
    </row>
    <row r="59" spans="1:11" ht="18" customHeight="1">
      <c r="A59" s="7"/>
      <c r="B59" s="22" t="s">
        <v>79</v>
      </c>
      <c r="C59" s="7"/>
      <c r="D59" s="7"/>
      <c r="E59" s="25">
        <v>15000</v>
      </c>
      <c r="F59" s="25">
        <v>16810.11</v>
      </c>
      <c r="G59" s="24">
        <f t="shared" si="7"/>
        <v>112.06739999999999</v>
      </c>
      <c r="H59" s="19"/>
      <c r="I59" s="7"/>
      <c r="J59" s="7"/>
      <c r="K59" s="7"/>
    </row>
    <row r="60" spans="1:11" ht="23.25" customHeight="1">
      <c r="A60" s="7"/>
      <c r="B60" s="18" t="s">
        <v>78</v>
      </c>
      <c r="C60" s="7"/>
      <c r="D60" s="7"/>
      <c r="E60" s="23">
        <v>15000</v>
      </c>
      <c r="F60" s="23">
        <v>16810.11</v>
      </c>
      <c r="G60" s="8">
        <f t="shared" si="7"/>
        <v>112.06739999999999</v>
      </c>
      <c r="H60" s="19"/>
      <c r="I60" s="7"/>
      <c r="J60" s="7"/>
      <c r="K60" s="7"/>
    </row>
    <row r="61" spans="1:11" ht="23.25" customHeight="1">
      <c r="A61" s="131" t="s">
        <v>93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</row>
    <row r="62" spans="1:11" ht="111.75" customHeight="1">
      <c r="A62" s="7">
        <v>14</v>
      </c>
      <c r="B62" s="15" t="s">
        <v>94</v>
      </c>
      <c r="C62" s="7" t="s">
        <v>19</v>
      </c>
      <c r="D62" s="32" t="s">
        <v>21</v>
      </c>
      <c r="E62" s="23">
        <v>472000</v>
      </c>
      <c r="F62" s="23">
        <v>300710.58</v>
      </c>
      <c r="G62" s="8">
        <f t="shared" si="7"/>
        <v>63.709868644067804</v>
      </c>
      <c r="H62" s="19">
        <v>64</v>
      </c>
      <c r="I62" s="7" t="s">
        <v>187</v>
      </c>
      <c r="J62" s="17" t="s">
        <v>64</v>
      </c>
      <c r="K62" s="15" t="s">
        <v>363</v>
      </c>
    </row>
    <row r="63" spans="1:11" ht="23.25" customHeight="1">
      <c r="A63" s="7"/>
      <c r="B63" s="18" t="s">
        <v>18</v>
      </c>
      <c r="C63" s="7"/>
      <c r="D63" s="7"/>
      <c r="E63" s="23">
        <v>472000</v>
      </c>
      <c r="F63" s="130">
        <v>300710.58</v>
      </c>
      <c r="G63" s="8">
        <f t="shared" si="7"/>
        <v>63.709868644067804</v>
      </c>
      <c r="H63" s="19"/>
      <c r="I63" s="7"/>
      <c r="J63" s="7"/>
      <c r="K63" s="7"/>
    </row>
    <row r="64" spans="1:11" ht="23.25" customHeight="1">
      <c r="A64" s="7"/>
      <c r="B64" s="22" t="s">
        <v>79</v>
      </c>
      <c r="C64" s="7"/>
      <c r="D64" s="7"/>
      <c r="E64" s="25">
        <v>472000</v>
      </c>
      <c r="F64" s="25">
        <v>300710.58</v>
      </c>
      <c r="G64" s="24">
        <f t="shared" si="7"/>
        <v>63.709868644067804</v>
      </c>
      <c r="H64" s="19"/>
      <c r="I64" s="7"/>
      <c r="J64" s="7"/>
      <c r="K64" s="7"/>
    </row>
    <row r="65" spans="1:11" ht="23.25" customHeight="1">
      <c r="A65" s="7"/>
      <c r="B65" s="18" t="s">
        <v>18</v>
      </c>
      <c r="C65" s="7"/>
      <c r="D65" s="7"/>
      <c r="E65" s="23">
        <v>472000</v>
      </c>
      <c r="F65" s="23">
        <v>300710.58</v>
      </c>
      <c r="G65" s="8">
        <f t="shared" si="7"/>
        <v>63.709868644067804</v>
      </c>
      <c r="H65" s="19"/>
      <c r="I65" s="7"/>
      <c r="J65" s="7"/>
      <c r="K65" s="7"/>
    </row>
    <row r="66" spans="1:11" ht="23.25" customHeight="1">
      <c r="A66" s="131" t="s">
        <v>95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</row>
    <row r="67" spans="1:11" ht="65.25" customHeight="1">
      <c r="A67" s="7">
        <v>15</v>
      </c>
      <c r="B67" s="15" t="s">
        <v>96</v>
      </c>
      <c r="C67" s="7" t="s">
        <v>19</v>
      </c>
      <c r="D67" s="32" t="s">
        <v>21</v>
      </c>
      <c r="E67" s="23">
        <v>7500</v>
      </c>
      <c r="F67" s="23">
        <v>7418.48</v>
      </c>
      <c r="G67" s="8">
        <f t="shared" si="7"/>
        <v>98.913066666666666</v>
      </c>
      <c r="H67" s="19">
        <v>100</v>
      </c>
      <c r="I67" s="7"/>
      <c r="J67" s="17" t="s">
        <v>64</v>
      </c>
      <c r="K67" s="7"/>
    </row>
    <row r="68" spans="1:11" ht="19.5" customHeight="1">
      <c r="A68" s="7"/>
      <c r="B68" s="18" t="s">
        <v>18</v>
      </c>
      <c r="C68" s="7"/>
      <c r="D68" s="7"/>
      <c r="E68" s="23">
        <v>7500</v>
      </c>
      <c r="F68" s="23">
        <v>7418.48</v>
      </c>
      <c r="G68" s="8">
        <f t="shared" si="7"/>
        <v>98.913066666666666</v>
      </c>
      <c r="H68" s="19"/>
      <c r="I68" s="7"/>
      <c r="J68" s="7"/>
      <c r="K68" s="7"/>
    </row>
    <row r="69" spans="1:11" ht="51.75" customHeight="1">
      <c r="A69" s="7">
        <v>16</v>
      </c>
      <c r="B69" s="15" t="s">
        <v>97</v>
      </c>
      <c r="C69" s="7" t="s">
        <v>19</v>
      </c>
      <c r="D69" s="32" t="s">
        <v>21</v>
      </c>
      <c r="E69" s="23">
        <v>10051.9</v>
      </c>
      <c r="F69" s="23">
        <v>10038</v>
      </c>
      <c r="G69" s="8">
        <f t="shared" si="7"/>
        <v>99.861717685213748</v>
      </c>
      <c r="H69" s="19">
        <v>100</v>
      </c>
      <c r="I69" s="7"/>
      <c r="J69" s="17" t="s">
        <v>64</v>
      </c>
      <c r="K69" s="7"/>
    </row>
    <row r="70" spans="1:11" ht="20.25" customHeight="1">
      <c r="A70" s="7"/>
      <c r="B70" s="18" t="s">
        <v>18</v>
      </c>
      <c r="C70" s="7"/>
      <c r="D70" s="7"/>
      <c r="E70" s="23">
        <v>10051.9</v>
      </c>
      <c r="F70" s="23">
        <v>10038</v>
      </c>
      <c r="G70" s="8">
        <f t="shared" si="7"/>
        <v>99.861717685213748</v>
      </c>
      <c r="H70" s="19"/>
      <c r="I70" s="7"/>
      <c r="J70" s="7"/>
      <c r="K70" s="7"/>
    </row>
    <row r="71" spans="1:11" ht="216" customHeight="1">
      <c r="A71" s="7">
        <v>17</v>
      </c>
      <c r="B71" s="15" t="s">
        <v>98</v>
      </c>
      <c r="C71" s="7" t="s">
        <v>19</v>
      </c>
      <c r="D71" s="32" t="s">
        <v>21</v>
      </c>
      <c r="E71" s="8">
        <v>13500</v>
      </c>
      <c r="F71" s="23">
        <v>12632.93</v>
      </c>
      <c r="G71" s="8">
        <f>F71/E71*100</f>
        <v>93.577259259259264</v>
      </c>
      <c r="H71" s="19">
        <v>100</v>
      </c>
      <c r="I71" s="7"/>
      <c r="J71" s="17" t="s">
        <v>64</v>
      </c>
      <c r="K71" s="7"/>
    </row>
    <row r="72" spans="1:11" ht="23.25" customHeight="1">
      <c r="A72" s="7"/>
      <c r="B72" s="18" t="s">
        <v>18</v>
      </c>
      <c r="C72" s="7"/>
      <c r="D72" s="7"/>
      <c r="E72" s="8">
        <v>13500</v>
      </c>
      <c r="F72" s="23">
        <v>12632.93</v>
      </c>
      <c r="G72" s="8">
        <f>F72/E72*100</f>
        <v>93.577259259259264</v>
      </c>
      <c r="H72" s="19"/>
      <c r="I72" s="7"/>
      <c r="J72" s="7"/>
      <c r="K72" s="7"/>
    </row>
    <row r="73" spans="1:11" ht="23.25" customHeight="1">
      <c r="A73" s="7"/>
      <c r="B73" s="22" t="s">
        <v>79</v>
      </c>
      <c r="C73" s="7"/>
      <c r="D73" s="7"/>
      <c r="E73" s="25">
        <f>E67+E69+E71</f>
        <v>31051.9</v>
      </c>
      <c r="F73" s="25">
        <f>F67+F69+F71</f>
        <v>30089.41</v>
      </c>
      <c r="G73" s="8">
        <f>F73/E73*100</f>
        <v>96.900382907326119</v>
      </c>
      <c r="H73" s="19"/>
      <c r="I73" s="7"/>
      <c r="J73" s="7"/>
      <c r="K73" s="7"/>
    </row>
    <row r="74" spans="1:11" ht="23.25" customHeight="1">
      <c r="A74" s="7"/>
      <c r="B74" s="18" t="s">
        <v>18</v>
      </c>
      <c r="C74" s="7"/>
      <c r="D74" s="7"/>
      <c r="E74" s="8">
        <f>E68+E70+E72</f>
        <v>31051.9</v>
      </c>
      <c r="F74" s="8">
        <f>F68+F70+F72</f>
        <v>30089.41</v>
      </c>
      <c r="G74" s="8">
        <f>F74/E74*100</f>
        <v>96.900382907326119</v>
      </c>
      <c r="H74" s="19"/>
      <c r="I74" s="7"/>
      <c r="J74" s="7"/>
      <c r="K74" s="7"/>
    </row>
    <row r="75" spans="1:11" ht="33.75" customHeight="1">
      <c r="A75" s="131" t="s">
        <v>47</v>
      </c>
      <c r="B75" s="131"/>
      <c r="C75" s="131"/>
      <c r="D75" s="131"/>
      <c r="E75" s="131"/>
      <c r="F75" s="131"/>
      <c r="G75" s="131"/>
      <c r="H75" s="131"/>
      <c r="I75" s="131"/>
      <c r="J75" s="131"/>
      <c r="K75" s="131"/>
    </row>
    <row r="76" spans="1:11" ht="64.5" customHeight="1">
      <c r="A76" s="7">
        <v>18</v>
      </c>
      <c r="B76" s="15" t="s">
        <v>67</v>
      </c>
      <c r="C76" s="16" t="s">
        <v>19</v>
      </c>
      <c r="D76" s="16" t="s">
        <v>63</v>
      </c>
      <c r="E76" s="93">
        <v>5000</v>
      </c>
      <c r="F76" s="93">
        <v>5000</v>
      </c>
      <c r="G76" s="7">
        <v>100</v>
      </c>
      <c r="H76" s="19">
        <v>100</v>
      </c>
      <c r="I76" s="7"/>
      <c r="J76" s="17" t="s">
        <v>64</v>
      </c>
      <c r="K76" s="7"/>
    </row>
    <row r="77" spans="1:11" ht="18.75" customHeight="1">
      <c r="A77" s="7"/>
      <c r="B77" s="18" t="s">
        <v>18</v>
      </c>
      <c r="C77" s="7"/>
      <c r="D77" s="7"/>
      <c r="E77" s="93">
        <v>5000</v>
      </c>
      <c r="F77" s="93">
        <v>5000</v>
      </c>
      <c r="G77" s="7">
        <v>100</v>
      </c>
      <c r="H77" s="19"/>
      <c r="I77" s="7"/>
      <c r="J77" s="7"/>
      <c r="K77" s="7"/>
    </row>
    <row r="78" spans="1:11" s="71" customFormat="1" ht="97.5" customHeight="1">
      <c r="A78" s="7">
        <v>19</v>
      </c>
      <c r="B78" s="15" t="s">
        <v>68</v>
      </c>
      <c r="C78" s="16" t="s">
        <v>19</v>
      </c>
      <c r="D78" s="16">
        <v>2016</v>
      </c>
      <c r="E78" s="93">
        <v>25000</v>
      </c>
      <c r="F78" s="93">
        <v>25000</v>
      </c>
      <c r="G78" s="7">
        <v>100</v>
      </c>
      <c r="H78" s="19">
        <v>100</v>
      </c>
      <c r="I78" s="7"/>
      <c r="J78" s="109" t="s">
        <v>104</v>
      </c>
      <c r="K78" s="7"/>
    </row>
    <row r="79" spans="1:11" ht="20.25" customHeight="1">
      <c r="A79" s="7"/>
      <c r="B79" s="18" t="s">
        <v>18</v>
      </c>
      <c r="C79" s="7"/>
      <c r="D79" s="7"/>
      <c r="E79" s="93">
        <v>25000</v>
      </c>
      <c r="F79" s="93">
        <v>25000</v>
      </c>
      <c r="G79" s="7">
        <v>100</v>
      </c>
      <c r="H79" s="19"/>
      <c r="I79" s="7"/>
      <c r="J79" s="7"/>
      <c r="K79" s="7"/>
    </row>
    <row r="80" spans="1:11" s="71" customFormat="1" ht="84.75" customHeight="1">
      <c r="A80" s="7">
        <v>20</v>
      </c>
      <c r="B80" s="15" t="s">
        <v>69</v>
      </c>
      <c r="C80" s="16" t="s">
        <v>19</v>
      </c>
      <c r="D80" s="16" t="s">
        <v>65</v>
      </c>
      <c r="E80" s="93">
        <v>11870</v>
      </c>
      <c r="F80" s="93">
        <v>11870</v>
      </c>
      <c r="G80" s="7">
        <v>100</v>
      </c>
      <c r="H80" s="19">
        <v>100</v>
      </c>
      <c r="I80" s="7"/>
      <c r="J80" s="17" t="s">
        <v>66</v>
      </c>
      <c r="K80" s="7"/>
    </row>
    <row r="81" spans="1:11" ht="21.75" customHeight="1">
      <c r="A81" s="7"/>
      <c r="B81" s="18" t="s">
        <v>18</v>
      </c>
      <c r="C81" s="7"/>
      <c r="D81" s="7"/>
      <c r="E81" s="93">
        <v>11870</v>
      </c>
      <c r="F81" s="93">
        <v>11870</v>
      </c>
      <c r="G81" s="7">
        <v>100</v>
      </c>
      <c r="H81" s="19"/>
      <c r="I81" s="7"/>
      <c r="J81" s="7"/>
      <c r="K81" s="7"/>
    </row>
    <row r="82" spans="1:11" ht="70.5" customHeight="1">
      <c r="A82" s="7">
        <v>21</v>
      </c>
      <c r="B82" s="15" t="s">
        <v>70</v>
      </c>
      <c r="C82" s="14" t="s">
        <v>71</v>
      </c>
      <c r="D82" s="16" t="s">
        <v>20</v>
      </c>
      <c r="E82" s="93">
        <v>49411.199999999997</v>
      </c>
      <c r="F82" s="93">
        <v>46418</v>
      </c>
      <c r="G82" s="19">
        <f>F82/E82*100</f>
        <v>93.942264102065934</v>
      </c>
      <c r="H82" s="19">
        <v>100</v>
      </c>
      <c r="I82" s="13"/>
      <c r="J82" s="17" t="s">
        <v>72</v>
      </c>
      <c r="K82" s="7"/>
    </row>
    <row r="83" spans="1:11" ht="23.25" customHeight="1">
      <c r="A83" s="7"/>
      <c r="B83" s="18" t="s">
        <v>18</v>
      </c>
      <c r="C83" s="7"/>
      <c r="D83" s="7"/>
      <c r="E83" s="93">
        <v>49411.199999999997</v>
      </c>
      <c r="F83" s="93">
        <v>46418</v>
      </c>
      <c r="G83" s="19">
        <f>F83/E83*100</f>
        <v>93.942264102065934</v>
      </c>
      <c r="H83" s="19"/>
      <c r="I83" s="7"/>
      <c r="J83" s="7"/>
      <c r="K83" s="7"/>
    </row>
    <row r="84" spans="1:11" ht="117.75" customHeight="1">
      <c r="A84" s="7">
        <v>22</v>
      </c>
      <c r="B84" s="15" t="s">
        <v>73</v>
      </c>
      <c r="C84" s="14" t="s">
        <v>74</v>
      </c>
      <c r="D84" s="16" t="s">
        <v>20</v>
      </c>
      <c r="E84" s="93">
        <v>25000</v>
      </c>
      <c r="F84" s="93">
        <v>25000</v>
      </c>
      <c r="G84" s="7">
        <v>100</v>
      </c>
      <c r="H84" s="19">
        <v>100</v>
      </c>
      <c r="I84" s="13"/>
      <c r="J84" s="17" t="s">
        <v>64</v>
      </c>
      <c r="K84" s="7"/>
    </row>
    <row r="85" spans="1:11" ht="22.5" customHeight="1">
      <c r="A85" s="7"/>
      <c r="B85" s="18" t="s">
        <v>18</v>
      </c>
      <c r="C85" s="7"/>
      <c r="D85" s="7"/>
      <c r="E85" s="93">
        <v>25000</v>
      </c>
      <c r="F85" s="93">
        <v>25000</v>
      </c>
      <c r="G85" s="7">
        <v>100</v>
      </c>
      <c r="H85" s="19"/>
      <c r="I85" s="7"/>
      <c r="J85" s="7"/>
      <c r="K85" s="7"/>
    </row>
    <row r="86" spans="1:11" ht="84" customHeight="1">
      <c r="A86" s="7">
        <v>23</v>
      </c>
      <c r="B86" s="15" t="s">
        <v>76</v>
      </c>
      <c r="C86" s="7" t="s">
        <v>74</v>
      </c>
      <c r="D86" s="16" t="s">
        <v>77</v>
      </c>
      <c r="E86" s="93">
        <v>30000</v>
      </c>
      <c r="F86" s="93">
        <v>60000</v>
      </c>
      <c r="G86" s="7">
        <f>F86/E86*100</f>
        <v>200</v>
      </c>
      <c r="H86" s="19">
        <v>100</v>
      </c>
      <c r="I86" s="13"/>
      <c r="J86" s="17" t="s">
        <v>75</v>
      </c>
      <c r="K86" s="7"/>
    </row>
    <row r="87" spans="1:11" ht="22.5" customHeight="1">
      <c r="A87" s="7"/>
      <c r="B87" s="18" t="s">
        <v>18</v>
      </c>
      <c r="C87" s="7"/>
      <c r="D87" s="7"/>
      <c r="E87" s="93">
        <v>30000</v>
      </c>
      <c r="F87" s="93">
        <v>30000</v>
      </c>
      <c r="G87" s="7">
        <v>100</v>
      </c>
      <c r="H87" s="19">
        <v>100</v>
      </c>
      <c r="I87" s="7"/>
      <c r="J87" s="7"/>
      <c r="K87" s="7"/>
    </row>
    <row r="88" spans="1:11" ht="23.25" customHeight="1">
      <c r="A88" s="7"/>
      <c r="B88" s="18" t="s">
        <v>78</v>
      </c>
      <c r="C88" s="7"/>
      <c r="D88" s="7"/>
      <c r="E88" s="94"/>
      <c r="F88" s="93">
        <v>30000</v>
      </c>
      <c r="G88" s="7"/>
      <c r="H88" s="19"/>
      <c r="I88" s="7"/>
      <c r="J88" s="7"/>
      <c r="K88" s="7"/>
    </row>
    <row r="89" spans="1:11" ht="21.75" customHeight="1">
      <c r="A89" s="7"/>
      <c r="B89" s="22" t="s">
        <v>79</v>
      </c>
      <c r="C89" s="7"/>
      <c r="D89" s="7"/>
      <c r="E89" s="95">
        <f>E76+E78+E80+E82+E84+E86</f>
        <v>146281.20000000001</v>
      </c>
      <c r="F89" s="95">
        <f>F76+F78+F80+F82+F84+F86</f>
        <v>173288</v>
      </c>
      <c r="G89" s="26">
        <f>F89/E89*100</f>
        <v>118.46224942097821</v>
      </c>
      <c r="H89" s="19"/>
      <c r="I89" s="7"/>
      <c r="J89" s="7"/>
      <c r="K89" s="7"/>
    </row>
    <row r="90" spans="1:11" ht="18.75" customHeight="1">
      <c r="A90" s="7"/>
      <c r="B90" s="18" t="s">
        <v>18</v>
      </c>
      <c r="C90" s="7"/>
      <c r="D90" s="7"/>
      <c r="E90" s="96">
        <f>E77+E79+E81+E83+E85+E87</f>
        <v>146281.20000000001</v>
      </c>
      <c r="F90" s="96">
        <f>F77+F79+F81+F83+F85+F87</f>
        <v>143288</v>
      </c>
      <c r="G90" s="20">
        <f>F90/E90*100</f>
        <v>97.95380404317163</v>
      </c>
      <c r="H90" s="19"/>
      <c r="I90" s="7"/>
      <c r="J90" s="7"/>
      <c r="K90" s="7"/>
    </row>
    <row r="91" spans="1:11" ht="27.75" customHeight="1">
      <c r="A91" s="7"/>
      <c r="B91" s="18" t="s">
        <v>78</v>
      </c>
      <c r="C91" s="7"/>
      <c r="D91" s="7"/>
      <c r="E91" s="96"/>
      <c r="F91" s="96">
        <f>F88</f>
        <v>30000</v>
      </c>
      <c r="G91" s="66"/>
      <c r="H91" s="19"/>
      <c r="I91" s="7"/>
      <c r="J91" s="7"/>
      <c r="K91" s="7"/>
    </row>
    <row r="92" spans="1:11" ht="27.75" customHeight="1">
      <c r="A92" s="131" t="s">
        <v>80</v>
      </c>
      <c r="B92" s="131"/>
      <c r="C92" s="131"/>
      <c r="D92" s="131"/>
      <c r="E92" s="131"/>
      <c r="F92" s="131"/>
      <c r="G92" s="131"/>
      <c r="H92" s="131"/>
      <c r="I92" s="131"/>
      <c r="J92" s="131"/>
      <c r="K92" s="131"/>
    </row>
    <row r="93" spans="1:11" ht="67.5" customHeight="1">
      <c r="A93" s="7">
        <v>24</v>
      </c>
      <c r="B93" s="15" t="s">
        <v>81</v>
      </c>
      <c r="C93" s="16" t="s">
        <v>19</v>
      </c>
      <c r="D93" s="7" t="s">
        <v>82</v>
      </c>
      <c r="E93" s="97">
        <v>60000</v>
      </c>
      <c r="F93" s="97">
        <v>59369.279999999999</v>
      </c>
      <c r="G93" s="21">
        <f>F93/E93*100</f>
        <v>98.948800000000006</v>
      </c>
      <c r="H93" s="34">
        <v>100</v>
      </c>
      <c r="I93" s="10"/>
      <c r="J93" s="17" t="s">
        <v>75</v>
      </c>
      <c r="K93" s="7"/>
    </row>
    <row r="94" spans="1:11" ht="27.75" customHeight="1">
      <c r="A94" s="7"/>
      <c r="B94" s="18" t="s">
        <v>18</v>
      </c>
      <c r="C94" s="7"/>
      <c r="D94" s="7"/>
      <c r="E94" s="97">
        <v>60000</v>
      </c>
      <c r="F94" s="97">
        <v>59369.279999999999</v>
      </c>
      <c r="G94" s="21">
        <f>F94/E94*100</f>
        <v>98.948800000000006</v>
      </c>
      <c r="H94" s="19"/>
      <c r="I94" s="7"/>
      <c r="J94" s="7"/>
      <c r="K94" s="7"/>
    </row>
    <row r="95" spans="1:11" ht="19.5" customHeight="1">
      <c r="A95" s="7"/>
      <c r="B95" s="22" t="s">
        <v>79</v>
      </c>
      <c r="C95" s="7"/>
      <c r="D95" s="7"/>
      <c r="E95" s="98">
        <v>60000</v>
      </c>
      <c r="F95" s="98">
        <v>59369.279999999999</v>
      </c>
      <c r="G95" s="27">
        <f t="shared" ref="G95:G96" si="8">F95/E95*100</f>
        <v>98.948800000000006</v>
      </c>
      <c r="H95" s="19"/>
      <c r="I95" s="7"/>
      <c r="J95" s="7"/>
      <c r="K95" s="7"/>
    </row>
    <row r="96" spans="1:11" ht="17.25" customHeight="1">
      <c r="A96" s="7"/>
      <c r="B96" s="18" t="s">
        <v>18</v>
      </c>
      <c r="C96" s="7"/>
      <c r="D96" s="7"/>
      <c r="E96" s="97">
        <v>60000</v>
      </c>
      <c r="F96" s="97">
        <v>59369.279999999999</v>
      </c>
      <c r="G96" s="21">
        <f t="shared" si="8"/>
        <v>98.948800000000006</v>
      </c>
      <c r="H96" s="19"/>
      <c r="I96" s="7"/>
      <c r="J96" s="7"/>
      <c r="K96" s="7"/>
    </row>
    <row r="97" spans="1:11" ht="30" customHeight="1">
      <c r="A97" s="131" t="s">
        <v>83</v>
      </c>
      <c r="B97" s="131"/>
      <c r="C97" s="131"/>
      <c r="D97" s="131"/>
      <c r="E97" s="131"/>
      <c r="F97" s="131"/>
      <c r="G97" s="131"/>
      <c r="H97" s="131"/>
      <c r="I97" s="131"/>
      <c r="J97" s="131"/>
      <c r="K97" s="131"/>
    </row>
    <row r="98" spans="1:11" ht="105" customHeight="1">
      <c r="A98" s="7">
        <v>25</v>
      </c>
      <c r="B98" s="15" t="s">
        <v>84</v>
      </c>
      <c r="C98" s="14" t="s">
        <v>19</v>
      </c>
      <c r="D98" s="7">
        <v>2016</v>
      </c>
      <c r="E98" s="97">
        <v>30000</v>
      </c>
      <c r="F98" s="97">
        <v>30000</v>
      </c>
      <c r="G98" s="16">
        <v>100</v>
      </c>
      <c r="H98" s="34">
        <v>100</v>
      </c>
      <c r="I98" s="10"/>
      <c r="J98" s="109" t="s">
        <v>104</v>
      </c>
      <c r="K98" s="7"/>
    </row>
    <row r="99" spans="1:11" ht="17.25" customHeight="1">
      <c r="A99" s="7"/>
      <c r="B99" s="18" t="s">
        <v>18</v>
      </c>
      <c r="C99" s="7"/>
      <c r="D99" s="7"/>
      <c r="E99" s="97">
        <v>30000</v>
      </c>
      <c r="F99" s="97">
        <v>30000</v>
      </c>
      <c r="G99" s="16">
        <v>100</v>
      </c>
      <c r="H99" s="19"/>
      <c r="I99" s="7"/>
      <c r="J99" s="7"/>
      <c r="K99" s="7"/>
    </row>
    <row r="100" spans="1:11" ht="64.5" customHeight="1">
      <c r="A100" s="7">
        <v>26</v>
      </c>
      <c r="B100" s="15" t="s">
        <v>85</v>
      </c>
      <c r="C100" s="14" t="s">
        <v>19</v>
      </c>
      <c r="D100" s="7" t="s">
        <v>63</v>
      </c>
      <c r="E100" s="97">
        <v>20000</v>
      </c>
      <c r="F100" s="97">
        <v>20000</v>
      </c>
      <c r="G100" s="16">
        <v>100</v>
      </c>
      <c r="H100" s="34">
        <v>100</v>
      </c>
      <c r="I100" s="10"/>
      <c r="J100" s="17" t="s">
        <v>64</v>
      </c>
      <c r="K100" s="7"/>
    </row>
    <row r="101" spans="1:11" ht="17.25" customHeight="1">
      <c r="A101" s="7"/>
      <c r="B101" s="18" t="s">
        <v>18</v>
      </c>
      <c r="C101" s="7"/>
      <c r="D101" s="7"/>
      <c r="E101" s="97">
        <v>20000</v>
      </c>
      <c r="F101" s="97">
        <v>20000</v>
      </c>
      <c r="G101" s="16">
        <v>100</v>
      </c>
      <c r="H101" s="19"/>
      <c r="I101" s="7"/>
      <c r="J101" s="7"/>
      <c r="K101" s="7"/>
    </row>
    <row r="102" spans="1:11" ht="17.25" customHeight="1">
      <c r="A102" s="7"/>
      <c r="B102" s="22" t="s">
        <v>79</v>
      </c>
      <c r="C102" s="7"/>
      <c r="D102" s="7"/>
      <c r="E102" s="98">
        <f>E98+E100</f>
        <v>50000</v>
      </c>
      <c r="F102" s="98">
        <f>F98+F100</f>
        <v>50000</v>
      </c>
      <c r="G102" s="28">
        <v>100</v>
      </c>
      <c r="H102" s="19"/>
      <c r="I102" s="7"/>
      <c r="J102" s="7"/>
      <c r="K102" s="7"/>
    </row>
    <row r="103" spans="1:11" ht="17.25" customHeight="1">
      <c r="A103" s="7"/>
      <c r="B103" s="18" t="s">
        <v>18</v>
      </c>
      <c r="C103" s="7"/>
      <c r="D103" s="7"/>
      <c r="E103" s="97">
        <f>E99+E101</f>
        <v>50000</v>
      </c>
      <c r="F103" s="97">
        <f>F99+F101</f>
        <v>50000</v>
      </c>
      <c r="G103" s="16">
        <v>100</v>
      </c>
      <c r="H103" s="19"/>
      <c r="I103" s="7"/>
      <c r="J103" s="7"/>
      <c r="K103" s="7"/>
    </row>
    <row r="104" spans="1:11" s="71" customFormat="1" ht="84" customHeight="1">
      <c r="A104" s="7">
        <v>27</v>
      </c>
      <c r="B104" s="15" t="s">
        <v>376</v>
      </c>
      <c r="C104" s="16" t="s">
        <v>19</v>
      </c>
      <c r="D104" s="7" t="s">
        <v>63</v>
      </c>
      <c r="E104" s="97">
        <v>13313409.6</v>
      </c>
      <c r="F104" s="97">
        <v>10454046.5</v>
      </c>
      <c r="G104" s="20">
        <f>F104/E104*100</f>
        <v>78.522683625688188</v>
      </c>
      <c r="H104" s="19"/>
      <c r="I104" s="7"/>
      <c r="J104" s="15" t="s">
        <v>101</v>
      </c>
      <c r="K104" s="7"/>
    </row>
    <row r="105" spans="1:11" ht="18.75" customHeight="1">
      <c r="A105" s="7"/>
      <c r="B105" s="18" t="s">
        <v>18</v>
      </c>
      <c r="C105" s="14"/>
      <c r="D105" s="7"/>
      <c r="E105" s="97">
        <v>13313409.6</v>
      </c>
      <c r="F105" s="97">
        <v>10454046.5</v>
      </c>
      <c r="G105" s="20">
        <f>F105/E105*100</f>
        <v>78.522683625688188</v>
      </c>
      <c r="H105" s="19"/>
      <c r="I105" s="7"/>
      <c r="J105" s="15"/>
      <c r="K105" s="7"/>
    </row>
    <row r="106" spans="1:11" ht="18.75" customHeight="1">
      <c r="A106" s="7"/>
      <c r="B106" s="33" t="s">
        <v>102</v>
      </c>
      <c r="C106" s="14"/>
      <c r="D106" s="7"/>
      <c r="E106" s="98">
        <f>E107+E108</f>
        <v>14677642.699999999</v>
      </c>
      <c r="F106" s="98">
        <f>F107+F108</f>
        <v>11471708.52</v>
      </c>
      <c r="G106" s="20">
        <f>F106/E106*100</f>
        <v>78.157703893418798</v>
      </c>
      <c r="H106" s="19"/>
      <c r="I106" s="7"/>
      <c r="J106" s="15"/>
      <c r="K106" s="7"/>
    </row>
    <row r="107" spans="1:11" ht="18.75" customHeight="1">
      <c r="A107" s="7"/>
      <c r="B107" s="9" t="s">
        <v>18</v>
      </c>
      <c r="C107" s="14"/>
      <c r="D107" s="7"/>
      <c r="E107" s="97">
        <f>E50+E55+E65+E74+E90+E96+E103+E105</f>
        <v>14662642.699999999</v>
      </c>
      <c r="F107" s="97">
        <f>F50+F55+F65+F74+F90+F96+F103+F105</f>
        <v>11424898.41</v>
      </c>
      <c r="G107" s="20">
        <f>F107/E107*100</f>
        <v>77.918412415519072</v>
      </c>
      <c r="H107" s="19"/>
      <c r="I107" s="7"/>
      <c r="J107" s="15"/>
      <c r="K107" s="7"/>
    </row>
    <row r="108" spans="1:11" ht="18.75" customHeight="1">
      <c r="A108" s="7"/>
      <c r="B108" s="9" t="s">
        <v>78</v>
      </c>
      <c r="C108" s="14"/>
      <c r="D108" s="7"/>
      <c r="E108" s="97">
        <f>E58+E88</f>
        <v>15000</v>
      </c>
      <c r="F108" s="97">
        <f>F58+F88</f>
        <v>46810.11</v>
      </c>
      <c r="G108" s="34">
        <f>F108/E108*100</f>
        <v>312.06740000000002</v>
      </c>
      <c r="H108" s="19"/>
      <c r="I108" s="7"/>
      <c r="J108" s="15"/>
      <c r="K108" s="7"/>
    </row>
    <row r="109" spans="1:11" ht="9" customHeight="1">
      <c r="A109" s="7"/>
      <c r="B109" s="18"/>
      <c r="C109" s="68"/>
      <c r="D109" s="68"/>
      <c r="E109" s="68"/>
      <c r="F109" s="68"/>
      <c r="G109" s="68"/>
      <c r="H109" s="116"/>
      <c r="I109" s="18"/>
      <c r="J109" s="18"/>
      <c r="K109" s="18"/>
    </row>
    <row r="110" spans="1:11" ht="24" customHeight="1">
      <c r="A110" s="132" t="s">
        <v>103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</row>
    <row r="111" spans="1:11" ht="33.75" customHeight="1">
      <c r="A111" s="131" t="s">
        <v>17</v>
      </c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</row>
    <row r="112" spans="1:11" s="71" customFormat="1" ht="231" customHeight="1">
      <c r="A112" s="7">
        <v>28</v>
      </c>
      <c r="B112" s="15" t="s">
        <v>48</v>
      </c>
      <c r="C112" s="7" t="s">
        <v>19</v>
      </c>
      <c r="D112" s="7" t="s">
        <v>20</v>
      </c>
      <c r="E112" s="8">
        <v>13000</v>
      </c>
      <c r="F112" s="8">
        <v>12900</v>
      </c>
      <c r="G112" s="8">
        <v>99.2</v>
      </c>
      <c r="H112" s="34">
        <v>100</v>
      </c>
      <c r="I112" s="7"/>
      <c r="J112" s="17" t="s">
        <v>64</v>
      </c>
      <c r="K112" s="7"/>
    </row>
    <row r="113" spans="1:11" ht="19.5" customHeight="1">
      <c r="A113" s="7"/>
      <c r="B113" s="18" t="s">
        <v>18</v>
      </c>
      <c r="C113" s="7"/>
      <c r="D113" s="7"/>
      <c r="E113" s="8">
        <v>13000</v>
      </c>
      <c r="F113" s="8">
        <v>12900</v>
      </c>
      <c r="G113" s="8">
        <v>99.2</v>
      </c>
      <c r="H113" s="34">
        <v>100</v>
      </c>
      <c r="I113" s="7"/>
      <c r="J113" s="7"/>
      <c r="K113" s="7"/>
    </row>
    <row r="114" spans="1:11" s="71" customFormat="1" ht="114" customHeight="1">
      <c r="A114" s="7">
        <v>29</v>
      </c>
      <c r="B114" s="15" t="s">
        <v>49</v>
      </c>
      <c r="C114" s="7" t="s">
        <v>19</v>
      </c>
      <c r="D114" s="7" t="s">
        <v>21</v>
      </c>
      <c r="E114" s="8">
        <v>10000</v>
      </c>
      <c r="F114" s="8">
        <v>10000</v>
      </c>
      <c r="G114" s="16">
        <v>100</v>
      </c>
      <c r="H114" s="34">
        <v>100</v>
      </c>
      <c r="I114" s="7"/>
      <c r="J114" s="17" t="s">
        <v>64</v>
      </c>
      <c r="K114" s="7"/>
    </row>
    <row r="115" spans="1:11" ht="16.5" customHeight="1">
      <c r="A115" s="7"/>
      <c r="B115" s="18" t="s">
        <v>18</v>
      </c>
      <c r="C115" s="7"/>
      <c r="D115" s="7"/>
      <c r="E115" s="8">
        <v>10000</v>
      </c>
      <c r="F115" s="8">
        <v>10000</v>
      </c>
      <c r="G115" s="16">
        <v>100</v>
      </c>
      <c r="H115" s="34">
        <v>100</v>
      </c>
      <c r="I115" s="7"/>
      <c r="J115" s="7"/>
      <c r="K115" s="7"/>
    </row>
    <row r="116" spans="1:11" s="71" customFormat="1" ht="210.75" customHeight="1">
      <c r="A116" s="7">
        <v>30</v>
      </c>
      <c r="B116" s="15" t="s">
        <v>50</v>
      </c>
      <c r="C116" s="7" t="s">
        <v>22</v>
      </c>
      <c r="D116" s="7">
        <v>2016</v>
      </c>
      <c r="E116" s="7" t="s">
        <v>23</v>
      </c>
      <c r="F116" s="7">
        <v>0</v>
      </c>
      <c r="G116" s="7">
        <v>0</v>
      </c>
      <c r="H116" s="114">
        <v>30</v>
      </c>
      <c r="I116" s="15" t="s">
        <v>105</v>
      </c>
      <c r="J116" s="15" t="s">
        <v>104</v>
      </c>
      <c r="K116" s="32"/>
    </row>
    <row r="117" spans="1:11" ht="19.5" customHeight="1">
      <c r="A117" s="7"/>
      <c r="B117" s="9" t="s">
        <v>24</v>
      </c>
      <c r="C117" s="7"/>
      <c r="D117" s="7"/>
      <c r="E117" s="7"/>
      <c r="F117" s="7"/>
      <c r="G117" s="7"/>
      <c r="H117" s="19"/>
      <c r="I117" s="7"/>
      <c r="J117" s="7"/>
      <c r="K117" s="7"/>
    </row>
    <row r="118" spans="1:11" ht="19.5" customHeight="1">
      <c r="A118" s="7"/>
      <c r="B118" s="22" t="s">
        <v>79</v>
      </c>
      <c r="C118" s="7"/>
      <c r="D118" s="7"/>
      <c r="E118" s="8">
        <f>E113+E115</f>
        <v>23000</v>
      </c>
      <c r="F118" s="8">
        <f>F113+F115</f>
        <v>22900</v>
      </c>
      <c r="G118" s="8">
        <f>F118/E118*100</f>
        <v>99.565217391304344</v>
      </c>
      <c r="H118" s="19">
        <v>85</v>
      </c>
      <c r="I118" s="7"/>
      <c r="J118" s="7"/>
      <c r="K118" s="7"/>
    </row>
    <row r="119" spans="1:11" ht="19.5" customHeight="1">
      <c r="A119" s="7"/>
      <c r="B119" s="18" t="s">
        <v>18</v>
      </c>
      <c r="C119" s="7"/>
      <c r="D119" s="7"/>
      <c r="E119" s="8">
        <v>23000</v>
      </c>
      <c r="F119" s="8">
        <v>22900</v>
      </c>
      <c r="G119" s="8">
        <f>F119/E119*100</f>
        <v>99.565217391304344</v>
      </c>
      <c r="H119" s="19">
        <v>100</v>
      </c>
      <c r="I119" s="7"/>
      <c r="J119" s="7"/>
      <c r="K119" s="7"/>
    </row>
    <row r="120" spans="1:11" ht="19.5" customHeight="1">
      <c r="A120" s="7"/>
      <c r="B120" s="18" t="s">
        <v>24</v>
      </c>
      <c r="C120" s="7"/>
      <c r="D120" s="7"/>
      <c r="E120" s="8">
        <v>0</v>
      </c>
      <c r="F120" s="8">
        <v>0</v>
      </c>
      <c r="G120" s="7">
        <v>0</v>
      </c>
      <c r="H120" s="19">
        <v>70</v>
      </c>
      <c r="I120" s="7"/>
      <c r="J120" s="7"/>
      <c r="K120" s="7"/>
    </row>
    <row r="121" spans="1:11" ht="19.5" customHeight="1">
      <c r="A121" s="131" t="s">
        <v>25</v>
      </c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</row>
    <row r="122" spans="1:11" s="71" customFormat="1" ht="51.75" customHeight="1">
      <c r="A122" s="7">
        <v>31</v>
      </c>
      <c r="B122" s="15" t="s">
        <v>51</v>
      </c>
      <c r="C122" s="7" t="s">
        <v>26</v>
      </c>
      <c r="D122" s="7" t="s">
        <v>21</v>
      </c>
      <c r="E122" s="8">
        <v>500000</v>
      </c>
      <c r="F122" s="8">
        <v>489561.09</v>
      </c>
      <c r="G122" s="8">
        <v>99.565217391304344</v>
      </c>
      <c r="H122" s="34">
        <v>100</v>
      </c>
      <c r="I122" s="7"/>
      <c r="J122" s="17" t="s">
        <v>106</v>
      </c>
      <c r="K122" s="7"/>
    </row>
    <row r="123" spans="1:11" ht="19.5" customHeight="1">
      <c r="A123" s="7"/>
      <c r="B123" s="9" t="s">
        <v>27</v>
      </c>
      <c r="C123" s="7"/>
      <c r="D123" s="7"/>
      <c r="E123" s="8">
        <v>500000</v>
      </c>
      <c r="F123" s="8">
        <v>489561.09</v>
      </c>
      <c r="G123" s="8">
        <v>99.565217391304344</v>
      </c>
      <c r="H123" s="34"/>
      <c r="I123" s="7"/>
      <c r="J123" s="7"/>
      <c r="K123" s="7"/>
    </row>
    <row r="124" spans="1:11" ht="19.5" customHeight="1">
      <c r="A124" s="7"/>
      <c r="B124" s="22" t="s">
        <v>79</v>
      </c>
      <c r="C124" s="7"/>
      <c r="D124" s="7"/>
      <c r="E124" s="8">
        <v>500000</v>
      </c>
      <c r="F124" s="8">
        <v>489561.09</v>
      </c>
      <c r="G124" s="8">
        <v>99.565217391304344</v>
      </c>
      <c r="H124" s="19"/>
      <c r="I124" s="7"/>
      <c r="J124" s="7"/>
      <c r="K124" s="7"/>
    </row>
    <row r="125" spans="1:11" ht="19.5" customHeight="1">
      <c r="A125" s="7"/>
      <c r="B125" s="18" t="s">
        <v>27</v>
      </c>
      <c r="C125" s="7"/>
      <c r="D125" s="7"/>
      <c r="E125" s="8">
        <v>500000</v>
      </c>
      <c r="F125" s="8">
        <v>489561.09</v>
      </c>
      <c r="G125" s="8">
        <v>99.565217391304344</v>
      </c>
      <c r="H125" s="19"/>
      <c r="I125" s="7"/>
      <c r="J125" s="7"/>
      <c r="K125" s="7"/>
    </row>
    <row r="126" spans="1:11" ht="19.5" customHeight="1">
      <c r="A126" s="131" t="s">
        <v>28</v>
      </c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</row>
    <row r="127" spans="1:11" s="71" customFormat="1" ht="243.75" customHeight="1">
      <c r="A127" s="7">
        <v>32</v>
      </c>
      <c r="B127" s="15" t="s">
        <v>52</v>
      </c>
      <c r="C127" s="7" t="s">
        <v>22</v>
      </c>
      <c r="D127" s="7" t="s">
        <v>20</v>
      </c>
      <c r="E127" s="7" t="s">
        <v>23</v>
      </c>
      <c r="F127" s="8">
        <v>0</v>
      </c>
      <c r="G127" s="7"/>
      <c r="H127" s="19">
        <v>100</v>
      </c>
      <c r="I127" s="7"/>
      <c r="J127" s="17" t="s">
        <v>64</v>
      </c>
      <c r="K127" s="15" t="s">
        <v>107</v>
      </c>
    </row>
    <row r="128" spans="1:11" ht="19.5" customHeight="1">
      <c r="A128" s="7"/>
      <c r="B128" s="9" t="s">
        <v>24</v>
      </c>
      <c r="C128" s="7"/>
      <c r="D128" s="7"/>
      <c r="E128" s="7"/>
      <c r="F128" s="7"/>
      <c r="G128" s="7"/>
      <c r="H128" s="19"/>
      <c r="I128" s="7"/>
      <c r="J128" s="7"/>
      <c r="K128" s="7"/>
    </row>
    <row r="129" spans="1:11" ht="19.5" customHeight="1">
      <c r="A129" s="7"/>
      <c r="B129" s="22" t="s">
        <v>79</v>
      </c>
      <c r="C129" s="7"/>
      <c r="D129" s="7"/>
      <c r="E129" s="7"/>
      <c r="F129" s="7"/>
      <c r="G129" s="7"/>
      <c r="H129" s="19"/>
      <c r="I129" s="7"/>
      <c r="J129" s="7"/>
      <c r="K129" s="7"/>
    </row>
    <row r="130" spans="1:11" ht="19.5" customHeight="1">
      <c r="A130" s="7"/>
      <c r="B130" s="9" t="s">
        <v>24</v>
      </c>
      <c r="C130" s="7"/>
      <c r="D130" s="7"/>
      <c r="E130" s="7"/>
      <c r="F130" s="7"/>
      <c r="G130" s="7"/>
      <c r="H130" s="19"/>
      <c r="I130" s="7"/>
      <c r="J130" s="7"/>
      <c r="K130" s="7"/>
    </row>
    <row r="131" spans="1:11" ht="18.75" customHeight="1">
      <c r="A131" s="131" t="s">
        <v>29</v>
      </c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</row>
    <row r="132" spans="1:11" s="71" customFormat="1" ht="101.25" customHeight="1">
      <c r="A132" s="31">
        <v>33</v>
      </c>
      <c r="B132" s="15" t="s">
        <v>53</v>
      </c>
      <c r="C132" s="7" t="s">
        <v>19</v>
      </c>
      <c r="D132" s="7" t="s">
        <v>21</v>
      </c>
      <c r="E132" s="8">
        <v>23003.8</v>
      </c>
      <c r="F132" s="8">
        <v>23000</v>
      </c>
      <c r="G132" s="8">
        <v>99.9</v>
      </c>
      <c r="H132" s="19">
        <v>100</v>
      </c>
      <c r="I132" s="72"/>
      <c r="J132" s="17" t="s">
        <v>64</v>
      </c>
      <c r="K132" s="72"/>
    </row>
    <row r="133" spans="1:11" ht="18" customHeight="1">
      <c r="A133" s="31"/>
      <c r="B133" s="9" t="s">
        <v>18</v>
      </c>
      <c r="C133" s="88"/>
      <c r="D133" s="88"/>
      <c r="E133" s="8">
        <v>23003.8</v>
      </c>
      <c r="F133" s="8">
        <v>23000</v>
      </c>
      <c r="G133" s="8">
        <v>99.9</v>
      </c>
      <c r="H133" s="19"/>
      <c r="I133" s="4"/>
      <c r="J133" s="4"/>
      <c r="K133" s="4"/>
    </row>
    <row r="134" spans="1:11" ht="18" customHeight="1">
      <c r="A134" s="31"/>
      <c r="B134" s="22" t="s">
        <v>79</v>
      </c>
      <c r="C134" s="88"/>
      <c r="D134" s="88"/>
      <c r="E134" s="8">
        <v>23003.8</v>
      </c>
      <c r="F134" s="8">
        <v>23000</v>
      </c>
      <c r="G134" s="8">
        <v>99.9</v>
      </c>
      <c r="H134" s="113"/>
      <c r="I134" s="4"/>
      <c r="J134" s="4"/>
      <c r="K134" s="4"/>
    </row>
    <row r="135" spans="1:11" ht="18" customHeight="1">
      <c r="A135" s="31"/>
      <c r="B135" s="18" t="s">
        <v>18</v>
      </c>
      <c r="C135" s="88"/>
      <c r="D135" s="88"/>
      <c r="E135" s="8">
        <v>23003.8</v>
      </c>
      <c r="F135" s="8">
        <v>23000</v>
      </c>
      <c r="G135" s="8">
        <v>99.9</v>
      </c>
      <c r="H135" s="113"/>
      <c r="I135" s="4"/>
      <c r="J135" s="4"/>
      <c r="K135" s="4"/>
    </row>
    <row r="136" spans="1:11" ht="21" customHeight="1">
      <c r="A136" s="131" t="s">
        <v>30</v>
      </c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</row>
    <row r="137" spans="1:11" s="71" customFormat="1" ht="387" customHeight="1">
      <c r="A137" s="31">
        <v>34</v>
      </c>
      <c r="B137" s="15" t="s">
        <v>54</v>
      </c>
      <c r="C137" s="7" t="s">
        <v>31</v>
      </c>
      <c r="D137" s="7">
        <v>2016</v>
      </c>
      <c r="E137" s="7" t="s">
        <v>23</v>
      </c>
      <c r="F137" s="8">
        <v>0</v>
      </c>
      <c r="G137" s="31"/>
      <c r="H137" s="19">
        <v>100</v>
      </c>
      <c r="I137" s="72"/>
      <c r="J137" s="15" t="s">
        <v>104</v>
      </c>
      <c r="K137" s="17" t="s">
        <v>108</v>
      </c>
    </row>
    <row r="138" spans="1:11" ht="18.75" customHeight="1">
      <c r="A138" s="31"/>
      <c r="B138" s="9" t="s">
        <v>18</v>
      </c>
      <c r="C138" s="88"/>
      <c r="D138" s="88"/>
      <c r="E138" s="88"/>
      <c r="F138" s="88"/>
      <c r="G138" s="88"/>
      <c r="H138" s="113"/>
      <c r="I138" s="4"/>
      <c r="J138" s="4"/>
      <c r="K138" s="4"/>
    </row>
    <row r="139" spans="1:11" ht="18.75" customHeight="1">
      <c r="A139" s="31"/>
      <c r="B139" s="22" t="s">
        <v>79</v>
      </c>
      <c r="C139" s="88"/>
      <c r="D139" s="88"/>
      <c r="E139" s="88"/>
      <c r="F139" s="88"/>
      <c r="G139" s="88"/>
      <c r="H139" s="113"/>
      <c r="I139" s="4"/>
      <c r="J139" s="4"/>
      <c r="K139" s="4"/>
    </row>
    <row r="140" spans="1:11" ht="18.75" customHeight="1">
      <c r="A140" s="31"/>
      <c r="B140" s="18" t="s">
        <v>18</v>
      </c>
      <c r="C140" s="88"/>
      <c r="D140" s="88"/>
      <c r="E140" s="88"/>
      <c r="F140" s="88"/>
      <c r="G140" s="88"/>
      <c r="H140" s="113"/>
      <c r="I140" s="4"/>
      <c r="J140" s="4"/>
      <c r="K140" s="4"/>
    </row>
    <row r="141" spans="1:11" ht="19.5" customHeight="1">
      <c r="A141" s="131" t="s">
        <v>32</v>
      </c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</row>
    <row r="142" spans="1:11" ht="189" customHeight="1">
      <c r="A142" s="31">
        <v>35</v>
      </c>
      <c r="B142" s="15" t="s">
        <v>55</v>
      </c>
      <c r="C142" s="7" t="s">
        <v>22</v>
      </c>
      <c r="D142" s="7" t="s">
        <v>21</v>
      </c>
      <c r="E142" s="8">
        <v>50000</v>
      </c>
      <c r="F142" s="8" t="s">
        <v>109</v>
      </c>
      <c r="G142" s="8">
        <v>30.4</v>
      </c>
      <c r="H142" s="117">
        <v>30</v>
      </c>
      <c r="I142" s="4"/>
      <c r="J142" s="17" t="s">
        <v>64</v>
      </c>
      <c r="K142" s="17" t="s">
        <v>110</v>
      </c>
    </row>
    <row r="143" spans="1:11" ht="19.5" customHeight="1">
      <c r="A143" s="31"/>
      <c r="B143" s="9" t="s">
        <v>24</v>
      </c>
      <c r="C143" s="88"/>
      <c r="D143" s="88"/>
      <c r="E143" s="8">
        <v>50000</v>
      </c>
      <c r="F143" s="8" t="s">
        <v>109</v>
      </c>
      <c r="G143" s="8">
        <v>30.4</v>
      </c>
      <c r="H143" s="19"/>
      <c r="I143" s="4"/>
      <c r="J143" s="4"/>
      <c r="K143" s="4"/>
    </row>
    <row r="144" spans="1:11" ht="19.5" customHeight="1">
      <c r="A144" s="31"/>
      <c r="B144" s="22" t="s">
        <v>79</v>
      </c>
      <c r="C144" s="88"/>
      <c r="D144" s="88"/>
      <c r="E144" s="8">
        <v>50000</v>
      </c>
      <c r="F144" s="8" t="s">
        <v>109</v>
      </c>
      <c r="G144" s="8">
        <v>30.4</v>
      </c>
      <c r="H144" s="113"/>
      <c r="I144" s="4"/>
      <c r="J144" s="4"/>
      <c r="K144" s="4"/>
    </row>
    <row r="145" spans="1:11" ht="19.5" customHeight="1">
      <c r="A145" s="31"/>
      <c r="B145" s="9" t="s">
        <v>24</v>
      </c>
      <c r="C145" s="88"/>
      <c r="D145" s="88"/>
      <c r="E145" s="8">
        <v>50000</v>
      </c>
      <c r="F145" s="8" t="str">
        <f>F143</f>
        <v>15 210,0</v>
      </c>
      <c r="G145" s="8">
        <v>30.4</v>
      </c>
      <c r="H145" s="113"/>
      <c r="I145" s="4"/>
      <c r="J145" s="4"/>
      <c r="K145" s="4"/>
    </row>
    <row r="146" spans="1:11" ht="19.5" customHeight="1">
      <c r="A146" s="131" t="s">
        <v>33</v>
      </c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</row>
    <row r="147" spans="1:11" s="71" customFormat="1" ht="66.75" customHeight="1">
      <c r="A147" s="31">
        <v>36</v>
      </c>
      <c r="B147" s="15" t="s">
        <v>56</v>
      </c>
      <c r="C147" s="7" t="s">
        <v>19</v>
      </c>
      <c r="D147" s="7" t="s">
        <v>34</v>
      </c>
      <c r="E147" s="8">
        <v>3000</v>
      </c>
      <c r="F147" s="97">
        <v>2988.08</v>
      </c>
      <c r="G147" s="8">
        <v>99.6</v>
      </c>
      <c r="H147" s="117">
        <v>100</v>
      </c>
      <c r="I147" s="72"/>
      <c r="J147" s="17" t="s">
        <v>225</v>
      </c>
      <c r="K147" s="72"/>
    </row>
    <row r="148" spans="1:11" ht="17.25" customHeight="1">
      <c r="A148" s="31"/>
      <c r="B148" s="9" t="s">
        <v>18</v>
      </c>
      <c r="C148" s="88"/>
      <c r="D148" s="88"/>
      <c r="E148" s="8">
        <v>3000</v>
      </c>
      <c r="F148" s="97">
        <v>2988.08</v>
      </c>
      <c r="G148" s="8">
        <v>99.6</v>
      </c>
      <c r="H148" s="19"/>
      <c r="I148" s="4"/>
      <c r="J148" s="4"/>
      <c r="K148" s="4"/>
    </row>
    <row r="149" spans="1:11" s="71" customFormat="1" ht="84" customHeight="1">
      <c r="A149" s="31">
        <v>37</v>
      </c>
      <c r="B149" s="15" t="s">
        <v>57</v>
      </c>
      <c r="C149" s="7" t="s">
        <v>19</v>
      </c>
      <c r="D149" s="7" t="s">
        <v>35</v>
      </c>
      <c r="E149" s="8">
        <v>2000</v>
      </c>
      <c r="F149" s="8">
        <v>1999.9</v>
      </c>
      <c r="G149" s="8">
        <v>99.9</v>
      </c>
      <c r="H149" s="117">
        <v>100</v>
      </c>
      <c r="I149" s="72"/>
      <c r="J149" s="17" t="s">
        <v>111</v>
      </c>
      <c r="K149" s="72"/>
    </row>
    <row r="150" spans="1:11" ht="17.25" customHeight="1">
      <c r="A150" s="31"/>
      <c r="B150" s="9" t="s">
        <v>18</v>
      </c>
      <c r="C150" s="88"/>
      <c r="D150" s="88"/>
      <c r="E150" s="8">
        <v>2000</v>
      </c>
      <c r="F150" s="8">
        <v>1999.9</v>
      </c>
      <c r="G150" s="8">
        <v>99.9</v>
      </c>
      <c r="H150" s="113"/>
      <c r="I150" s="4"/>
      <c r="J150" s="4"/>
      <c r="K150" s="4"/>
    </row>
    <row r="151" spans="1:11" ht="17.25" customHeight="1">
      <c r="A151" s="31"/>
      <c r="B151" s="22" t="s">
        <v>79</v>
      </c>
      <c r="C151" s="88"/>
      <c r="D151" s="88"/>
      <c r="E151" s="8">
        <f>E149+E147</f>
        <v>5000</v>
      </c>
      <c r="F151" s="8">
        <f>F149+F147</f>
        <v>4987.9799999999996</v>
      </c>
      <c r="G151" s="8">
        <v>99.7</v>
      </c>
      <c r="H151" s="113"/>
      <c r="I151" s="4"/>
      <c r="J151" s="4"/>
      <c r="K151" s="4"/>
    </row>
    <row r="152" spans="1:11" ht="17.25" customHeight="1">
      <c r="A152" s="31"/>
      <c r="B152" s="18" t="s">
        <v>18</v>
      </c>
      <c r="C152" s="88"/>
      <c r="D152" s="88"/>
      <c r="E152" s="8">
        <f>E150+E148</f>
        <v>5000</v>
      </c>
      <c r="F152" s="8">
        <f>F150+F148</f>
        <v>4987.9799999999996</v>
      </c>
      <c r="G152" s="8">
        <v>99.7</v>
      </c>
      <c r="H152" s="113"/>
      <c r="I152" s="4"/>
      <c r="J152" s="4"/>
      <c r="K152" s="4"/>
    </row>
    <row r="153" spans="1:11" ht="17.25" customHeight="1">
      <c r="A153" s="31"/>
      <c r="B153" s="33" t="s">
        <v>102</v>
      </c>
      <c r="C153" s="88"/>
      <c r="D153" s="88"/>
      <c r="E153" s="24">
        <f>E154+E155+E156</f>
        <v>601003.80000000005</v>
      </c>
      <c r="F153" s="24">
        <v>555659</v>
      </c>
      <c r="G153" s="24">
        <f>F153/E153*100</f>
        <v>92.455155857583591</v>
      </c>
      <c r="H153" s="113"/>
      <c r="I153" s="4"/>
      <c r="J153" s="4"/>
      <c r="K153" s="4"/>
    </row>
    <row r="154" spans="1:11" ht="17.25" customHeight="1">
      <c r="A154" s="31"/>
      <c r="B154" s="9" t="s">
        <v>18</v>
      </c>
      <c r="C154" s="88"/>
      <c r="D154" s="88"/>
      <c r="E154" s="8">
        <f>E119+E133+E152</f>
        <v>51003.8</v>
      </c>
      <c r="F154" s="97">
        <f>F119+F133+F152</f>
        <v>50887.979999999996</v>
      </c>
      <c r="G154" s="8">
        <f t="shared" ref="G154:G155" si="9">F154/E154*100</f>
        <v>99.772918880553988</v>
      </c>
      <c r="H154" s="113"/>
      <c r="I154" s="4"/>
      <c r="J154" s="4"/>
      <c r="K154" s="4"/>
    </row>
    <row r="155" spans="1:11" ht="17.25" customHeight="1">
      <c r="A155" s="31"/>
      <c r="B155" s="9" t="s">
        <v>27</v>
      </c>
      <c r="C155" s="88"/>
      <c r="D155" s="88"/>
      <c r="E155" s="8">
        <f>E125</f>
        <v>500000</v>
      </c>
      <c r="F155" s="97">
        <f>F125</f>
        <v>489561.09</v>
      </c>
      <c r="G155" s="8">
        <f t="shared" si="9"/>
        <v>97.91221800000001</v>
      </c>
      <c r="H155" s="113"/>
      <c r="I155" s="4"/>
      <c r="J155" s="4"/>
      <c r="K155" s="4"/>
    </row>
    <row r="156" spans="1:11" ht="17.25" customHeight="1">
      <c r="A156" s="31"/>
      <c r="B156" s="9" t="s">
        <v>78</v>
      </c>
      <c r="C156" s="88"/>
      <c r="D156" s="88"/>
      <c r="E156" s="8">
        <f>E145</f>
        <v>50000</v>
      </c>
      <c r="F156" s="8">
        <v>15210</v>
      </c>
      <c r="G156" s="8">
        <v>30.4</v>
      </c>
      <c r="H156" s="113"/>
      <c r="I156" s="4"/>
      <c r="J156" s="4"/>
      <c r="K156" s="4"/>
    </row>
    <row r="157" spans="1:11" ht="22.5" customHeight="1">
      <c r="A157" s="31"/>
      <c r="B157" s="132" t="s">
        <v>188</v>
      </c>
      <c r="C157" s="132"/>
      <c r="D157" s="132"/>
      <c r="E157" s="132"/>
      <c r="F157" s="132"/>
      <c r="G157" s="132"/>
      <c r="H157" s="132"/>
      <c r="I157" s="132"/>
      <c r="J157" s="132"/>
      <c r="K157" s="132"/>
    </row>
    <row r="158" spans="1:11" ht="24.75" customHeight="1">
      <c r="A158" s="131" t="s">
        <v>189</v>
      </c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</row>
    <row r="159" spans="1:11" ht="113.25" customHeight="1">
      <c r="A159" s="31">
        <v>38</v>
      </c>
      <c r="B159" s="76" t="s">
        <v>190</v>
      </c>
      <c r="C159" s="7" t="s">
        <v>19</v>
      </c>
      <c r="D159" s="7" t="s">
        <v>21</v>
      </c>
      <c r="E159" s="74">
        <v>30000</v>
      </c>
      <c r="F159" s="74">
        <v>24110.83</v>
      </c>
      <c r="G159" s="74">
        <v>80.37</v>
      </c>
      <c r="H159" s="80">
        <v>100</v>
      </c>
      <c r="I159" s="4"/>
      <c r="J159" s="17" t="s">
        <v>64</v>
      </c>
      <c r="K159" s="4"/>
    </row>
    <row r="160" spans="1:11" ht="21.75" customHeight="1">
      <c r="A160" s="31"/>
      <c r="B160" s="18" t="s">
        <v>18</v>
      </c>
      <c r="C160" s="7"/>
      <c r="D160" s="7"/>
      <c r="E160" s="74">
        <v>30000</v>
      </c>
      <c r="F160" s="74">
        <v>24110.83</v>
      </c>
      <c r="G160" s="74">
        <v>80.37</v>
      </c>
      <c r="H160" s="80"/>
      <c r="I160" s="4"/>
      <c r="J160" s="4"/>
      <c r="K160" s="4"/>
    </row>
    <row r="161" spans="1:11" ht="53.25" customHeight="1">
      <c r="A161" s="31">
        <v>39</v>
      </c>
      <c r="B161" s="15" t="s">
        <v>191</v>
      </c>
      <c r="C161" s="7" t="s">
        <v>19</v>
      </c>
      <c r="D161" s="7" t="s">
        <v>21</v>
      </c>
      <c r="E161" s="74">
        <v>7000</v>
      </c>
      <c r="F161" s="74">
        <v>7000</v>
      </c>
      <c r="G161" s="74">
        <f>F161/E161*100</f>
        <v>100</v>
      </c>
      <c r="H161" s="80">
        <v>100</v>
      </c>
      <c r="I161" s="7"/>
      <c r="J161" s="7"/>
      <c r="K161" s="4"/>
    </row>
    <row r="162" spans="1:11" ht="21" customHeight="1">
      <c r="A162" s="31"/>
      <c r="B162" s="18" t="s">
        <v>18</v>
      </c>
      <c r="C162" s="7"/>
      <c r="D162" s="7"/>
      <c r="E162" s="74">
        <v>7000</v>
      </c>
      <c r="F162" s="74">
        <v>7000</v>
      </c>
      <c r="G162" s="74">
        <f t="shared" ref="G162:G195" si="10">F162/E162*100</f>
        <v>100</v>
      </c>
      <c r="H162" s="80"/>
      <c r="I162" s="75"/>
      <c r="J162" s="75"/>
      <c r="K162" s="4"/>
    </row>
    <row r="163" spans="1:11" ht="132.75" customHeight="1">
      <c r="A163" s="31">
        <v>40</v>
      </c>
      <c r="B163" s="15" t="s">
        <v>192</v>
      </c>
      <c r="C163" s="7" t="s">
        <v>19</v>
      </c>
      <c r="D163" s="7" t="s">
        <v>224</v>
      </c>
      <c r="E163" s="74">
        <v>20000</v>
      </c>
      <c r="F163" s="74">
        <v>4338.76</v>
      </c>
      <c r="G163" s="74">
        <f t="shared" si="10"/>
        <v>21.693800000000003</v>
      </c>
      <c r="H163" s="80">
        <v>100</v>
      </c>
      <c r="I163" s="58"/>
      <c r="J163" s="17" t="s">
        <v>111</v>
      </c>
      <c r="K163" s="4"/>
    </row>
    <row r="164" spans="1:11" ht="17.25" customHeight="1">
      <c r="A164" s="31"/>
      <c r="B164" s="18" t="s">
        <v>18</v>
      </c>
      <c r="C164" s="7"/>
      <c r="D164" s="7"/>
      <c r="E164" s="74">
        <v>20000</v>
      </c>
      <c r="F164" s="74">
        <v>4338.76</v>
      </c>
      <c r="G164" s="74">
        <f t="shared" si="10"/>
        <v>21.693800000000003</v>
      </c>
      <c r="H164" s="80"/>
      <c r="I164" s="7"/>
      <c r="J164" s="7"/>
      <c r="K164" s="4"/>
    </row>
    <row r="165" spans="1:11" ht="100.5" customHeight="1">
      <c r="A165" s="31">
        <v>41</v>
      </c>
      <c r="B165" s="15" t="s">
        <v>193</v>
      </c>
      <c r="C165" s="7" t="s">
        <v>19</v>
      </c>
      <c r="D165" s="7">
        <v>2016</v>
      </c>
      <c r="E165" s="74">
        <v>30000</v>
      </c>
      <c r="F165" s="74">
        <v>29900</v>
      </c>
      <c r="G165" s="74">
        <f t="shared" si="10"/>
        <v>99.666666666666671</v>
      </c>
      <c r="H165" s="80">
        <v>100</v>
      </c>
      <c r="I165" s="7"/>
      <c r="J165" s="15" t="s">
        <v>104</v>
      </c>
      <c r="K165" s="4"/>
    </row>
    <row r="166" spans="1:11" ht="17.25" customHeight="1">
      <c r="A166" s="31"/>
      <c r="B166" s="18" t="s">
        <v>18</v>
      </c>
      <c r="C166" s="7"/>
      <c r="D166" s="7"/>
      <c r="E166" s="74">
        <v>30000</v>
      </c>
      <c r="F166" s="74">
        <v>29900</v>
      </c>
      <c r="G166" s="74">
        <f t="shared" si="10"/>
        <v>99.666666666666671</v>
      </c>
      <c r="H166" s="80"/>
      <c r="I166" s="7"/>
      <c r="J166" s="7"/>
      <c r="K166" s="4"/>
    </row>
    <row r="167" spans="1:11" ht="67.5" customHeight="1">
      <c r="A167" s="31">
        <v>42</v>
      </c>
      <c r="B167" s="15" t="s">
        <v>194</v>
      </c>
      <c r="C167" s="7" t="s">
        <v>19</v>
      </c>
      <c r="D167" s="7" t="s">
        <v>65</v>
      </c>
      <c r="E167" s="74">
        <v>20000</v>
      </c>
      <c r="F167" s="74">
        <v>20000</v>
      </c>
      <c r="G167" s="74">
        <f t="shared" si="10"/>
        <v>100</v>
      </c>
      <c r="H167" s="80">
        <v>100</v>
      </c>
      <c r="I167" s="4"/>
      <c r="J167" s="17" t="s">
        <v>226</v>
      </c>
      <c r="K167" s="4"/>
    </row>
    <row r="168" spans="1:11" ht="17.25" customHeight="1">
      <c r="A168" s="31"/>
      <c r="B168" s="18" t="s">
        <v>18</v>
      </c>
      <c r="C168" s="7"/>
      <c r="D168" s="7"/>
      <c r="E168" s="74">
        <v>20000</v>
      </c>
      <c r="F168" s="74">
        <v>20000</v>
      </c>
      <c r="G168" s="74">
        <f t="shared" si="10"/>
        <v>100</v>
      </c>
      <c r="H168" s="80"/>
      <c r="I168" s="4"/>
      <c r="J168" s="4"/>
      <c r="K168" s="4"/>
    </row>
    <row r="169" spans="1:11" ht="132.75" customHeight="1">
      <c r="A169" s="31">
        <v>43</v>
      </c>
      <c r="B169" s="15" t="s">
        <v>195</v>
      </c>
      <c r="C169" s="7" t="s">
        <v>196</v>
      </c>
      <c r="D169" s="7" t="s">
        <v>21</v>
      </c>
      <c r="E169" s="74">
        <v>26296</v>
      </c>
      <c r="F169" s="74">
        <v>24300.11</v>
      </c>
      <c r="G169" s="74">
        <f t="shared" si="10"/>
        <v>92.409910252509889</v>
      </c>
      <c r="H169" s="80">
        <v>100</v>
      </c>
      <c r="I169" s="4"/>
      <c r="J169" s="17" t="s">
        <v>64</v>
      </c>
      <c r="K169" s="4"/>
    </row>
    <row r="170" spans="1:11" ht="17.25" customHeight="1">
      <c r="A170" s="31"/>
      <c r="B170" s="18" t="s">
        <v>18</v>
      </c>
      <c r="C170" s="7"/>
      <c r="D170" s="7"/>
      <c r="E170" s="74">
        <v>26296</v>
      </c>
      <c r="F170" s="74">
        <v>24300.11</v>
      </c>
      <c r="G170" s="74">
        <f t="shared" si="10"/>
        <v>92.409910252509889</v>
      </c>
      <c r="H170" s="80"/>
      <c r="I170" s="4"/>
      <c r="J170" s="4"/>
      <c r="K170" s="4"/>
    </row>
    <row r="171" spans="1:11" ht="128.25" customHeight="1">
      <c r="A171" s="31">
        <v>44</v>
      </c>
      <c r="B171" s="15" t="s">
        <v>197</v>
      </c>
      <c r="C171" s="7" t="s">
        <v>196</v>
      </c>
      <c r="D171" s="7" t="s">
        <v>227</v>
      </c>
      <c r="E171" s="74">
        <v>5000</v>
      </c>
      <c r="F171" s="74">
        <v>5000</v>
      </c>
      <c r="G171" s="74">
        <f t="shared" si="10"/>
        <v>100</v>
      </c>
      <c r="H171" s="80">
        <v>100</v>
      </c>
      <c r="I171" s="4"/>
      <c r="J171" s="17" t="s">
        <v>228</v>
      </c>
      <c r="K171" s="4"/>
    </row>
    <row r="172" spans="1:11" ht="17.25" customHeight="1">
      <c r="A172" s="31"/>
      <c r="B172" s="18" t="s">
        <v>18</v>
      </c>
      <c r="C172" s="7"/>
      <c r="D172" s="7"/>
      <c r="E172" s="74">
        <v>5000</v>
      </c>
      <c r="F172" s="74">
        <v>5000</v>
      </c>
      <c r="G172" s="74">
        <f t="shared" si="10"/>
        <v>100</v>
      </c>
      <c r="H172" s="80"/>
      <c r="I172" s="4"/>
      <c r="J172" s="4"/>
      <c r="K172" s="4"/>
    </row>
    <row r="173" spans="1:11" ht="163.5" customHeight="1">
      <c r="A173" s="31">
        <v>45</v>
      </c>
      <c r="B173" s="15" t="s">
        <v>198</v>
      </c>
      <c r="C173" s="7" t="s">
        <v>196</v>
      </c>
      <c r="D173" s="7" t="s">
        <v>21</v>
      </c>
      <c r="E173" s="74">
        <v>32000</v>
      </c>
      <c r="F173" s="74">
        <v>39653.25</v>
      </c>
      <c r="G173" s="74">
        <f t="shared" si="10"/>
        <v>123.91640624999999</v>
      </c>
      <c r="H173" s="80">
        <v>100</v>
      </c>
      <c r="I173" s="4"/>
      <c r="J173" s="17" t="s">
        <v>64</v>
      </c>
      <c r="K173" s="4"/>
    </row>
    <row r="174" spans="1:11" ht="20.25" customHeight="1">
      <c r="A174" s="31"/>
      <c r="B174" s="18" t="s">
        <v>18</v>
      </c>
      <c r="C174" s="7"/>
      <c r="D174" s="7"/>
      <c r="E174" s="74">
        <v>32000</v>
      </c>
      <c r="F174" s="74">
        <v>39653.25</v>
      </c>
      <c r="G174" s="74">
        <f t="shared" si="10"/>
        <v>123.91640624999999</v>
      </c>
      <c r="H174" s="80"/>
      <c r="I174" s="4"/>
      <c r="J174" s="17"/>
      <c r="K174" s="4"/>
    </row>
    <row r="175" spans="1:11" ht="132" customHeight="1">
      <c r="A175" s="31">
        <v>46</v>
      </c>
      <c r="B175" s="15" t="s">
        <v>199</v>
      </c>
      <c r="C175" s="7" t="s">
        <v>196</v>
      </c>
      <c r="D175" s="7" t="s">
        <v>21</v>
      </c>
      <c r="E175" s="74">
        <v>47989.1</v>
      </c>
      <c r="F175" s="74">
        <v>39450.89</v>
      </c>
      <c r="G175" s="74">
        <f t="shared" si="10"/>
        <v>82.208022238383307</v>
      </c>
      <c r="H175" s="80">
        <v>100</v>
      </c>
      <c r="I175" s="4"/>
      <c r="J175" s="17" t="s">
        <v>64</v>
      </c>
      <c r="K175" s="4"/>
    </row>
    <row r="176" spans="1:11" ht="17.25" customHeight="1">
      <c r="A176" s="31"/>
      <c r="B176" s="18" t="s">
        <v>18</v>
      </c>
      <c r="C176" s="7"/>
      <c r="D176" s="7"/>
      <c r="E176" s="74">
        <v>47989.1</v>
      </c>
      <c r="F176" s="74">
        <v>39450.89</v>
      </c>
      <c r="G176" s="74">
        <f t="shared" si="10"/>
        <v>82.208022238383307</v>
      </c>
      <c r="H176" s="80"/>
      <c r="I176" s="4"/>
      <c r="J176" s="17"/>
      <c r="K176" s="4"/>
    </row>
    <row r="177" spans="1:11" ht="97.5" customHeight="1">
      <c r="A177" s="31">
        <v>47</v>
      </c>
      <c r="B177" s="15" t="s">
        <v>200</v>
      </c>
      <c r="C177" s="7" t="s">
        <v>196</v>
      </c>
      <c r="D177" s="7" t="s">
        <v>230</v>
      </c>
      <c r="E177" s="74">
        <v>5000</v>
      </c>
      <c r="F177" s="74">
        <v>4677.8999999999996</v>
      </c>
      <c r="G177" s="74">
        <f t="shared" si="10"/>
        <v>93.557999999999993</v>
      </c>
      <c r="H177" s="80">
        <v>100</v>
      </c>
      <c r="I177" s="4"/>
      <c r="J177" s="17" t="s">
        <v>231</v>
      </c>
      <c r="K177" s="4"/>
    </row>
    <row r="178" spans="1:11" ht="17.25" customHeight="1">
      <c r="A178" s="31"/>
      <c r="B178" s="18" t="s">
        <v>18</v>
      </c>
      <c r="C178" s="7"/>
      <c r="D178" s="7"/>
      <c r="E178" s="74">
        <v>5000</v>
      </c>
      <c r="F178" s="74">
        <v>4677.8999999999996</v>
      </c>
      <c r="G178" s="74">
        <f t="shared" si="10"/>
        <v>93.557999999999993</v>
      </c>
      <c r="H178" s="80"/>
      <c r="I178" s="4"/>
      <c r="J178" s="4"/>
      <c r="K178" s="4"/>
    </row>
    <row r="179" spans="1:11" ht="66.75" customHeight="1">
      <c r="A179" s="31">
        <v>48</v>
      </c>
      <c r="B179" s="15" t="s">
        <v>201</v>
      </c>
      <c r="C179" s="7" t="s">
        <v>196</v>
      </c>
      <c r="D179" s="7" t="s">
        <v>21</v>
      </c>
      <c r="E179" s="74">
        <v>338000</v>
      </c>
      <c r="F179" s="74">
        <v>338000</v>
      </c>
      <c r="G179" s="74">
        <f t="shared" si="10"/>
        <v>100</v>
      </c>
      <c r="H179" s="80">
        <v>100</v>
      </c>
      <c r="I179" s="4"/>
      <c r="J179" s="17" t="s">
        <v>64</v>
      </c>
      <c r="K179" s="4"/>
    </row>
    <row r="180" spans="1:11" ht="17.25" customHeight="1">
      <c r="A180" s="31"/>
      <c r="B180" s="18" t="s">
        <v>18</v>
      </c>
      <c r="C180" s="7"/>
      <c r="D180" s="7"/>
      <c r="E180" s="74">
        <v>338000</v>
      </c>
      <c r="F180" s="74">
        <v>338000</v>
      </c>
      <c r="G180" s="74">
        <f t="shared" si="10"/>
        <v>100</v>
      </c>
      <c r="H180" s="80"/>
      <c r="I180" s="4"/>
      <c r="J180" s="4"/>
      <c r="K180" s="4"/>
    </row>
    <row r="181" spans="1:11" ht="17.25" customHeight="1">
      <c r="A181" s="31"/>
      <c r="B181" s="15" t="s">
        <v>202</v>
      </c>
      <c r="C181" s="31"/>
      <c r="D181" s="31"/>
      <c r="E181" s="89"/>
      <c r="F181" s="74"/>
      <c r="G181" s="74"/>
      <c r="H181" s="80"/>
      <c r="I181" s="4"/>
      <c r="J181" s="4"/>
      <c r="K181" s="4"/>
    </row>
    <row r="182" spans="1:11" ht="75" customHeight="1">
      <c r="A182" s="31"/>
      <c r="B182" s="15" t="s">
        <v>203</v>
      </c>
      <c r="C182" s="7"/>
      <c r="D182" s="7"/>
      <c r="E182" s="74">
        <v>10000</v>
      </c>
      <c r="F182" s="74">
        <v>10000</v>
      </c>
      <c r="G182" s="74">
        <f t="shared" si="10"/>
        <v>100</v>
      </c>
      <c r="H182" s="80"/>
      <c r="I182" s="4"/>
      <c r="J182" s="4"/>
      <c r="K182" s="4"/>
    </row>
    <row r="183" spans="1:11" ht="101.25" customHeight="1">
      <c r="A183" s="31"/>
      <c r="B183" s="15" t="s">
        <v>204</v>
      </c>
      <c r="C183" s="7"/>
      <c r="D183" s="7"/>
      <c r="E183" s="74">
        <v>328000</v>
      </c>
      <c r="F183" s="74">
        <v>328000</v>
      </c>
      <c r="G183" s="74">
        <f t="shared" si="10"/>
        <v>100</v>
      </c>
      <c r="H183" s="80"/>
      <c r="I183" s="4"/>
      <c r="J183" s="4"/>
      <c r="K183" s="4"/>
    </row>
    <row r="184" spans="1:11" ht="64.5" customHeight="1">
      <c r="A184" s="31">
        <v>49</v>
      </c>
      <c r="B184" s="15" t="s">
        <v>205</v>
      </c>
      <c r="C184" s="7" t="s">
        <v>196</v>
      </c>
      <c r="D184" s="7" t="s">
        <v>82</v>
      </c>
      <c r="E184" s="74">
        <v>25000</v>
      </c>
      <c r="F184" s="74">
        <v>25000</v>
      </c>
      <c r="G184" s="74">
        <f t="shared" si="10"/>
        <v>100</v>
      </c>
      <c r="H184" s="80">
        <v>100</v>
      </c>
      <c r="I184" s="4"/>
      <c r="J184" s="17" t="s">
        <v>75</v>
      </c>
      <c r="K184" s="4"/>
    </row>
    <row r="185" spans="1:11" ht="17.25" customHeight="1">
      <c r="A185" s="31"/>
      <c r="B185" s="18" t="s">
        <v>18</v>
      </c>
      <c r="C185" s="7"/>
      <c r="D185" s="7"/>
      <c r="E185" s="74">
        <v>25000</v>
      </c>
      <c r="F185" s="74">
        <v>25000</v>
      </c>
      <c r="G185" s="74">
        <f t="shared" si="10"/>
        <v>100</v>
      </c>
      <c r="H185" s="80"/>
      <c r="I185" s="4"/>
      <c r="J185" s="4"/>
      <c r="K185" s="4"/>
    </row>
    <row r="186" spans="1:11" ht="78.75" customHeight="1">
      <c r="A186" s="31">
        <v>50</v>
      </c>
      <c r="B186" s="15" t="s">
        <v>206</v>
      </c>
      <c r="C186" s="7" t="s">
        <v>196</v>
      </c>
      <c r="D186" s="7" t="s">
        <v>21</v>
      </c>
      <c r="E186" s="74">
        <v>140441.9</v>
      </c>
      <c r="F186" s="74">
        <v>126078.29</v>
      </c>
      <c r="G186" s="74">
        <f t="shared" si="10"/>
        <v>89.772560752880722</v>
      </c>
      <c r="H186" s="80">
        <v>100</v>
      </c>
      <c r="I186" s="4"/>
      <c r="J186" s="17" t="s">
        <v>64</v>
      </c>
      <c r="K186" s="4"/>
    </row>
    <row r="187" spans="1:11" ht="17.25" customHeight="1">
      <c r="A187" s="31"/>
      <c r="B187" s="18" t="s">
        <v>18</v>
      </c>
      <c r="C187" s="31"/>
      <c r="D187" s="7"/>
      <c r="E187" s="74">
        <v>140441.9</v>
      </c>
      <c r="F187" s="74">
        <v>126078.29</v>
      </c>
      <c r="G187" s="74">
        <f t="shared" si="10"/>
        <v>89.772560752880722</v>
      </c>
      <c r="H187" s="80"/>
      <c r="I187" s="4"/>
      <c r="J187" s="4"/>
      <c r="K187" s="4"/>
    </row>
    <row r="188" spans="1:11" ht="70.5" customHeight="1">
      <c r="A188" s="31">
        <v>51</v>
      </c>
      <c r="B188" s="15" t="s">
        <v>207</v>
      </c>
      <c r="C188" s="7" t="s">
        <v>196</v>
      </c>
      <c r="D188" s="7" t="s">
        <v>21</v>
      </c>
      <c r="E188" s="74">
        <v>130000</v>
      </c>
      <c r="F188" s="74">
        <v>83164.05</v>
      </c>
      <c r="G188" s="74">
        <f t="shared" si="10"/>
        <v>63.972346153846161</v>
      </c>
      <c r="H188" s="80">
        <v>100</v>
      </c>
      <c r="I188" s="4"/>
      <c r="J188" s="17" t="s">
        <v>64</v>
      </c>
      <c r="K188" s="4"/>
    </row>
    <row r="189" spans="1:11" ht="24.75" customHeight="1">
      <c r="A189" s="31"/>
      <c r="B189" s="77" t="s">
        <v>18</v>
      </c>
      <c r="C189" s="7"/>
      <c r="D189" s="7"/>
      <c r="E189" s="74">
        <v>130000</v>
      </c>
      <c r="F189" s="74">
        <v>83164.05</v>
      </c>
      <c r="G189" s="74">
        <f t="shared" si="10"/>
        <v>63.972346153846161</v>
      </c>
      <c r="H189" s="80"/>
      <c r="I189" s="4"/>
      <c r="J189" s="17"/>
      <c r="K189" s="4"/>
    </row>
    <row r="190" spans="1:11" ht="129.75" customHeight="1">
      <c r="A190" s="31">
        <v>52</v>
      </c>
      <c r="B190" s="15" t="s">
        <v>208</v>
      </c>
      <c r="C190" s="7" t="s">
        <v>196</v>
      </c>
      <c r="D190" s="7" t="s">
        <v>227</v>
      </c>
      <c r="E190" s="74">
        <v>50000</v>
      </c>
      <c r="F190" s="74">
        <v>20703.669999999998</v>
      </c>
      <c r="G190" s="74">
        <f t="shared" si="10"/>
        <v>41.407339999999998</v>
      </c>
      <c r="H190" s="80">
        <v>100</v>
      </c>
      <c r="I190" s="4"/>
      <c r="J190" s="17" t="s">
        <v>228</v>
      </c>
      <c r="K190" s="4"/>
    </row>
    <row r="191" spans="1:11" ht="17.25" customHeight="1">
      <c r="A191" s="31"/>
      <c r="B191" s="18" t="s">
        <v>18</v>
      </c>
      <c r="C191" s="7"/>
      <c r="D191" s="7"/>
      <c r="E191" s="74">
        <v>50000</v>
      </c>
      <c r="F191" s="74">
        <v>20703.669999999998</v>
      </c>
      <c r="G191" s="74">
        <f t="shared" si="10"/>
        <v>41.407339999999998</v>
      </c>
      <c r="H191" s="80"/>
      <c r="I191" s="4"/>
      <c r="J191" s="4"/>
      <c r="K191" s="4"/>
    </row>
    <row r="192" spans="1:11" ht="145.5" customHeight="1">
      <c r="A192" s="31">
        <v>53</v>
      </c>
      <c r="B192" s="15" t="s">
        <v>209</v>
      </c>
      <c r="C192" s="7" t="s">
        <v>196</v>
      </c>
      <c r="D192" s="7" t="s">
        <v>21</v>
      </c>
      <c r="E192" s="74">
        <v>529000</v>
      </c>
      <c r="F192" s="74">
        <v>439831.03999999998</v>
      </c>
      <c r="G192" s="74">
        <f t="shared" si="10"/>
        <v>83.143863894139884</v>
      </c>
      <c r="H192" s="80">
        <v>100</v>
      </c>
      <c r="I192" s="4"/>
      <c r="J192" s="17" t="s">
        <v>64</v>
      </c>
      <c r="K192" s="4"/>
    </row>
    <row r="193" spans="1:11" ht="17.25" customHeight="1">
      <c r="A193" s="31"/>
      <c r="B193" s="18" t="s">
        <v>18</v>
      </c>
      <c r="C193" s="7"/>
      <c r="D193" s="7"/>
      <c r="E193" s="74">
        <v>529000</v>
      </c>
      <c r="F193" s="74">
        <v>439831.03999999998</v>
      </c>
      <c r="G193" s="74">
        <f t="shared" si="10"/>
        <v>83.143863894139884</v>
      </c>
      <c r="H193" s="80"/>
      <c r="I193" s="4"/>
      <c r="J193" s="4"/>
      <c r="K193" s="4"/>
    </row>
    <row r="194" spans="1:11" ht="17.25" customHeight="1">
      <c r="A194" s="31"/>
      <c r="B194" s="15" t="s">
        <v>210</v>
      </c>
      <c r="C194" s="7"/>
      <c r="D194" s="7"/>
      <c r="E194" s="74"/>
      <c r="F194" s="74"/>
      <c r="G194" s="74"/>
      <c r="H194" s="80"/>
      <c r="I194" s="4"/>
      <c r="J194" s="4"/>
      <c r="K194" s="4"/>
    </row>
    <row r="195" spans="1:11" ht="17.25" customHeight="1">
      <c r="A195" s="31"/>
      <c r="B195" s="15" t="s">
        <v>211</v>
      </c>
      <c r="C195" s="31"/>
      <c r="D195" s="31"/>
      <c r="E195" s="74">
        <v>91000</v>
      </c>
      <c r="F195" s="74">
        <v>41483.56</v>
      </c>
      <c r="G195" s="74">
        <f t="shared" si="10"/>
        <v>45.586329670329668</v>
      </c>
      <c r="H195" s="80"/>
      <c r="I195" s="4"/>
      <c r="J195" s="4"/>
      <c r="K195" s="4"/>
    </row>
    <row r="196" spans="1:11" ht="17.25" customHeight="1">
      <c r="A196" s="31"/>
      <c r="B196" s="15" t="s">
        <v>202</v>
      </c>
      <c r="C196" s="7"/>
      <c r="D196" s="7"/>
      <c r="E196" s="74"/>
      <c r="F196" s="74"/>
      <c r="G196" s="74"/>
      <c r="H196" s="80"/>
      <c r="I196" s="4"/>
      <c r="J196" s="4"/>
      <c r="K196" s="4"/>
    </row>
    <row r="197" spans="1:11" ht="51" customHeight="1">
      <c r="A197" s="31"/>
      <c r="B197" s="15" t="s">
        <v>212</v>
      </c>
      <c r="C197" s="78"/>
      <c r="D197" s="78"/>
      <c r="E197" s="74">
        <v>91000</v>
      </c>
      <c r="F197" s="74">
        <v>41483.56</v>
      </c>
      <c r="G197" s="74">
        <f t="shared" ref="G197:G229" si="11">F197/E197*100</f>
        <v>45.586329670329668</v>
      </c>
      <c r="H197" s="80"/>
      <c r="I197" s="4"/>
      <c r="J197" s="4"/>
      <c r="K197" s="4"/>
    </row>
    <row r="198" spans="1:11" ht="17.25" customHeight="1">
      <c r="A198" s="31"/>
      <c r="B198" s="15" t="s">
        <v>213</v>
      </c>
      <c r="C198" s="78"/>
      <c r="D198" s="78"/>
      <c r="E198" s="74">
        <v>263000</v>
      </c>
      <c r="F198" s="74">
        <v>237662.73</v>
      </c>
      <c r="G198" s="74">
        <f t="shared" si="11"/>
        <v>90.366057034220532</v>
      </c>
      <c r="H198" s="80"/>
      <c r="I198" s="4"/>
      <c r="J198" s="4"/>
      <c r="K198" s="4"/>
    </row>
    <row r="199" spans="1:11" ht="17.25" customHeight="1">
      <c r="A199" s="31"/>
      <c r="B199" s="15" t="s">
        <v>202</v>
      </c>
      <c r="C199" s="78"/>
      <c r="D199" s="78"/>
      <c r="E199" s="74"/>
      <c r="F199" s="74"/>
      <c r="G199" s="74"/>
      <c r="H199" s="80"/>
      <c r="I199" s="4"/>
      <c r="J199" s="4"/>
      <c r="K199" s="4"/>
    </row>
    <row r="200" spans="1:11" ht="50.25" customHeight="1">
      <c r="A200" s="31"/>
      <c r="B200" s="15" t="s">
        <v>214</v>
      </c>
      <c r="C200" s="78"/>
      <c r="D200" s="78"/>
      <c r="E200" s="74">
        <v>100000</v>
      </c>
      <c r="F200" s="74">
        <v>51521.05</v>
      </c>
      <c r="G200" s="74">
        <f t="shared" si="11"/>
        <v>51.521050000000002</v>
      </c>
      <c r="H200" s="80"/>
      <c r="I200" s="4"/>
      <c r="J200" s="4"/>
      <c r="K200" s="4"/>
    </row>
    <row r="201" spans="1:11" ht="54.75" customHeight="1">
      <c r="A201" s="31"/>
      <c r="B201" s="15" t="s">
        <v>215</v>
      </c>
      <c r="C201" s="78"/>
      <c r="D201" s="78"/>
      <c r="E201" s="74">
        <v>163000</v>
      </c>
      <c r="F201" s="74">
        <v>186141.68</v>
      </c>
      <c r="G201" s="74">
        <f t="shared" si="11"/>
        <v>114.19734969325152</v>
      </c>
      <c r="H201" s="80"/>
      <c r="I201" s="4"/>
      <c r="J201" s="4"/>
      <c r="K201" s="4"/>
    </row>
    <row r="202" spans="1:11" ht="19.5" customHeight="1">
      <c r="A202" s="31"/>
      <c r="B202" s="15" t="s">
        <v>216</v>
      </c>
      <c r="C202" s="7"/>
      <c r="D202" s="7"/>
      <c r="E202" s="74">
        <v>100000</v>
      </c>
      <c r="F202" s="74">
        <v>85684.75</v>
      </c>
      <c r="G202" s="74">
        <f t="shared" si="11"/>
        <v>85.684749999999994</v>
      </c>
      <c r="H202" s="80"/>
      <c r="I202" s="4"/>
      <c r="J202" s="4"/>
      <c r="K202" s="4"/>
    </row>
    <row r="203" spans="1:11" ht="56.25" customHeight="1">
      <c r="A203" s="31"/>
      <c r="B203" s="15" t="s">
        <v>217</v>
      </c>
      <c r="C203" s="31"/>
      <c r="D203" s="31"/>
      <c r="E203" s="74">
        <v>100000</v>
      </c>
      <c r="F203" s="74">
        <v>85684.75</v>
      </c>
      <c r="G203" s="74">
        <f t="shared" si="11"/>
        <v>85.684749999999994</v>
      </c>
      <c r="H203" s="80"/>
      <c r="I203" s="4"/>
      <c r="J203" s="4"/>
      <c r="K203" s="4"/>
    </row>
    <row r="204" spans="1:11" ht="18.75" customHeight="1">
      <c r="A204" s="31"/>
      <c r="B204" s="15" t="s">
        <v>218</v>
      </c>
      <c r="C204" s="31"/>
      <c r="D204" s="31"/>
      <c r="E204" s="74">
        <v>75000</v>
      </c>
      <c r="F204" s="74">
        <v>75000</v>
      </c>
      <c r="G204" s="74">
        <f t="shared" si="11"/>
        <v>100</v>
      </c>
      <c r="H204" s="80"/>
      <c r="I204" s="4"/>
      <c r="J204" s="4"/>
      <c r="K204" s="4"/>
    </row>
    <row r="205" spans="1:11" ht="72" customHeight="1">
      <c r="A205" s="31"/>
      <c r="B205" s="15" t="s">
        <v>219</v>
      </c>
      <c r="C205" s="78"/>
      <c r="D205" s="78"/>
      <c r="E205" s="74">
        <v>75000</v>
      </c>
      <c r="F205" s="74">
        <v>75000</v>
      </c>
      <c r="G205" s="74">
        <f t="shared" si="11"/>
        <v>100</v>
      </c>
      <c r="H205" s="80"/>
      <c r="I205" s="4"/>
      <c r="J205" s="4"/>
      <c r="K205" s="4"/>
    </row>
    <row r="206" spans="1:11" ht="199.5" customHeight="1">
      <c r="A206" s="31">
        <v>54</v>
      </c>
      <c r="B206" s="15" t="s">
        <v>220</v>
      </c>
      <c r="C206" s="7" t="s">
        <v>196</v>
      </c>
      <c r="D206" s="7" t="s">
        <v>21</v>
      </c>
      <c r="E206" s="74">
        <v>30000</v>
      </c>
      <c r="F206" s="74">
        <v>0</v>
      </c>
      <c r="G206" s="74">
        <f t="shared" si="11"/>
        <v>0</v>
      </c>
      <c r="H206" s="80">
        <v>0</v>
      </c>
      <c r="I206" s="15" t="s">
        <v>221</v>
      </c>
      <c r="J206" s="17" t="s">
        <v>64</v>
      </c>
      <c r="K206" s="15" t="s">
        <v>365</v>
      </c>
    </row>
    <row r="207" spans="1:11" ht="17.25" customHeight="1">
      <c r="A207" s="31"/>
      <c r="B207" s="70" t="s">
        <v>18</v>
      </c>
      <c r="C207" s="7"/>
      <c r="D207" s="7"/>
      <c r="E207" s="74">
        <v>30000</v>
      </c>
      <c r="F207" s="74">
        <v>0</v>
      </c>
      <c r="G207" s="74">
        <f t="shared" si="11"/>
        <v>0</v>
      </c>
      <c r="H207" s="80"/>
      <c r="I207" s="72"/>
      <c r="J207" s="4"/>
      <c r="K207" s="4"/>
    </row>
    <row r="208" spans="1:11" ht="105.75" customHeight="1">
      <c r="A208" s="103">
        <v>55</v>
      </c>
      <c r="B208" s="37" t="s">
        <v>222</v>
      </c>
      <c r="C208" s="32" t="s">
        <v>196</v>
      </c>
      <c r="D208" s="32">
        <v>2016</v>
      </c>
      <c r="E208" s="79">
        <v>9000</v>
      </c>
      <c r="F208" s="79">
        <v>9000</v>
      </c>
      <c r="G208" s="79">
        <f t="shared" si="11"/>
        <v>100</v>
      </c>
      <c r="H208" s="81">
        <v>100</v>
      </c>
      <c r="I208" s="72"/>
      <c r="J208" s="109" t="s">
        <v>104</v>
      </c>
      <c r="K208" s="4"/>
    </row>
    <row r="209" spans="1:11" ht="17.25" customHeight="1">
      <c r="A209" s="31"/>
      <c r="B209" s="70" t="s">
        <v>18</v>
      </c>
      <c r="C209" s="7"/>
      <c r="D209" s="7"/>
      <c r="E209" s="74">
        <v>9000</v>
      </c>
      <c r="F209" s="74">
        <v>9000</v>
      </c>
      <c r="G209" s="74">
        <f t="shared" si="11"/>
        <v>100</v>
      </c>
      <c r="H209" s="80"/>
      <c r="I209" s="72"/>
      <c r="J209" s="4"/>
      <c r="K209" s="4"/>
    </row>
    <row r="210" spans="1:11" ht="84" customHeight="1">
      <c r="A210" s="31">
        <v>56</v>
      </c>
      <c r="B210" s="15" t="s">
        <v>223</v>
      </c>
      <c r="C210" s="78" t="s">
        <v>196</v>
      </c>
      <c r="D210" s="7" t="s">
        <v>82</v>
      </c>
      <c r="E210" s="74">
        <v>10000</v>
      </c>
      <c r="F210" s="74">
        <v>10000</v>
      </c>
      <c r="G210" s="74">
        <f t="shared" si="11"/>
        <v>100</v>
      </c>
      <c r="H210" s="80">
        <v>100</v>
      </c>
      <c r="I210" s="72"/>
      <c r="J210" s="17" t="s">
        <v>75</v>
      </c>
      <c r="K210" s="4"/>
    </row>
    <row r="211" spans="1:11" ht="17.25" customHeight="1">
      <c r="A211" s="31"/>
      <c r="B211" s="18" t="s">
        <v>18</v>
      </c>
      <c r="C211" s="78"/>
      <c r="D211" s="7"/>
      <c r="E211" s="74">
        <v>10000</v>
      </c>
      <c r="F211" s="74">
        <v>10000</v>
      </c>
      <c r="G211" s="74">
        <f t="shared" si="11"/>
        <v>100</v>
      </c>
      <c r="H211" s="80"/>
      <c r="I211" s="72"/>
      <c r="J211" s="4"/>
      <c r="K211" s="4"/>
    </row>
    <row r="212" spans="1:11" ht="81.75" customHeight="1">
      <c r="A212" s="31">
        <v>57</v>
      </c>
      <c r="B212" s="15" t="s">
        <v>232</v>
      </c>
      <c r="C212" s="78" t="s">
        <v>196</v>
      </c>
      <c r="D212" s="7" t="s">
        <v>21</v>
      </c>
      <c r="E212" s="74">
        <v>15000</v>
      </c>
      <c r="F212" s="74">
        <v>12748.88</v>
      </c>
      <c r="G212" s="74">
        <f t="shared" si="11"/>
        <v>84.992533333333327</v>
      </c>
      <c r="H212" s="80">
        <v>100</v>
      </c>
      <c r="I212" s="4"/>
      <c r="J212" s="17" t="s">
        <v>64</v>
      </c>
      <c r="K212" s="4"/>
    </row>
    <row r="213" spans="1:11" ht="17.25" customHeight="1">
      <c r="A213" s="31"/>
      <c r="B213" s="18" t="s">
        <v>18</v>
      </c>
      <c r="C213" s="78"/>
      <c r="D213" s="7"/>
      <c r="E213" s="74">
        <v>15000</v>
      </c>
      <c r="F213" s="74">
        <v>12748.88</v>
      </c>
      <c r="G213" s="74">
        <f t="shared" si="11"/>
        <v>84.992533333333327</v>
      </c>
      <c r="H213" s="80"/>
      <c r="I213" s="4"/>
      <c r="J213" s="4"/>
      <c r="K213" s="4"/>
    </row>
    <row r="214" spans="1:11" ht="50.25" customHeight="1">
      <c r="A214" s="31">
        <v>58</v>
      </c>
      <c r="B214" s="15" t="s">
        <v>233</v>
      </c>
      <c r="C214" s="78" t="s">
        <v>196</v>
      </c>
      <c r="D214" s="7" t="s">
        <v>21</v>
      </c>
      <c r="E214" s="74">
        <v>4000</v>
      </c>
      <c r="F214" s="74">
        <v>3816.3</v>
      </c>
      <c r="G214" s="74">
        <f t="shared" si="11"/>
        <v>95.407499999999999</v>
      </c>
      <c r="H214" s="80">
        <v>100</v>
      </c>
      <c r="I214" s="4"/>
      <c r="J214" s="17" t="s">
        <v>64</v>
      </c>
      <c r="K214" s="4"/>
    </row>
    <row r="215" spans="1:11" ht="17.25" customHeight="1">
      <c r="A215" s="31"/>
      <c r="B215" s="77" t="s">
        <v>18</v>
      </c>
      <c r="C215" s="78"/>
      <c r="D215" s="7"/>
      <c r="E215" s="74">
        <v>4000</v>
      </c>
      <c r="F215" s="74">
        <v>3816.3</v>
      </c>
      <c r="G215" s="74">
        <f t="shared" si="11"/>
        <v>95.407499999999999</v>
      </c>
      <c r="H215" s="80"/>
      <c r="I215" s="4"/>
      <c r="J215" s="4"/>
      <c r="K215" s="4"/>
    </row>
    <row r="216" spans="1:11" ht="129.75" customHeight="1">
      <c r="A216" s="31">
        <v>59</v>
      </c>
      <c r="B216" s="15" t="s">
        <v>234</v>
      </c>
      <c r="C216" s="78" t="s">
        <v>196</v>
      </c>
      <c r="D216" s="7" t="s">
        <v>21</v>
      </c>
      <c r="E216" s="74">
        <v>16500</v>
      </c>
      <c r="F216" s="74">
        <v>17470.29</v>
      </c>
      <c r="G216" s="74">
        <f t="shared" si="11"/>
        <v>105.88054545454546</v>
      </c>
      <c r="H216" s="80">
        <v>100</v>
      </c>
      <c r="I216" s="4"/>
      <c r="J216" s="17" t="s">
        <v>64</v>
      </c>
      <c r="K216" s="4"/>
    </row>
    <row r="217" spans="1:11" ht="17.25" customHeight="1">
      <c r="A217" s="31"/>
      <c r="B217" s="77" t="s">
        <v>18</v>
      </c>
      <c r="C217" s="78"/>
      <c r="D217" s="7"/>
      <c r="E217" s="74">
        <v>16500</v>
      </c>
      <c r="F217" s="74">
        <v>17470.29</v>
      </c>
      <c r="G217" s="74">
        <f t="shared" si="11"/>
        <v>105.88054545454546</v>
      </c>
      <c r="H217" s="80"/>
      <c r="I217" s="4"/>
      <c r="J217" s="4"/>
      <c r="K217" s="4"/>
    </row>
    <row r="218" spans="1:11" ht="117.75" customHeight="1">
      <c r="A218" s="31">
        <v>60</v>
      </c>
      <c r="B218" s="76" t="s">
        <v>235</v>
      </c>
      <c r="C218" s="78" t="s">
        <v>196</v>
      </c>
      <c r="D218" s="7" t="s">
        <v>21</v>
      </c>
      <c r="E218" s="74">
        <v>10000</v>
      </c>
      <c r="F218" s="74">
        <v>10000</v>
      </c>
      <c r="G218" s="74">
        <f t="shared" si="11"/>
        <v>100</v>
      </c>
      <c r="H218" s="80">
        <v>100</v>
      </c>
      <c r="I218" s="4"/>
      <c r="J218" s="17" t="s">
        <v>64</v>
      </c>
      <c r="K218" s="4"/>
    </row>
    <row r="219" spans="1:11" ht="17.25" customHeight="1">
      <c r="A219" s="31"/>
      <c r="B219" s="77" t="s">
        <v>18</v>
      </c>
      <c r="C219" s="78"/>
      <c r="D219" s="7"/>
      <c r="E219" s="74">
        <v>10000</v>
      </c>
      <c r="F219" s="74">
        <v>10000</v>
      </c>
      <c r="G219" s="74">
        <f t="shared" si="11"/>
        <v>100</v>
      </c>
      <c r="H219" s="80"/>
      <c r="I219" s="4"/>
      <c r="J219" s="4"/>
      <c r="K219" s="4"/>
    </row>
    <row r="220" spans="1:11" ht="99.75" customHeight="1">
      <c r="A220" s="31">
        <v>61</v>
      </c>
      <c r="B220" s="76" t="s">
        <v>236</v>
      </c>
      <c r="C220" s="78" t="s">
        <v>196</v>
      </c>
      <c r="D220" s="7" t="s">
        <v>21</v>
      </c>
      <c r="E220" s="74">
        <v>40000</v>
      </c>
      <c r="F220" s="74">
        <v>30000</v>
      </c>
      <c r="G220" s="74">
        <f t="shared" si="11"/>
        <v>75</v>
      </c>
      <c r="H220" s="80">
        <v>100</v>
      </c>
      <c r="I220" s="4"/>
      <c r="J220" s="17" t="s">
        <v>64</v>
      </c>
      <c r="K220" s="4"/>
    </row>
    <row r="221" spans="1:11" ht="17.25" customHeight="1">
      <c r="A221" s="31"/>
      <c r="B221" s="77" t="s">
        <v>18</v>
      </c>
      <c r="C221" s="78"/>
      <c r="D221" s="7"/>
      <c r="E221" s="74">
        <v>40000</v>
      </c>
      <c r="F221" s="74">
        <v>30000</v>
      </c>
      <c r="G221" s="74">
        <f t="shared" si="11"/>
        <v>75</v>
      </c>
      <c r="H221" s="80"/>
      <c r="I221" s="4"/>
      <c r="J221" s="4"/>
      <c r="K221" s="4"/>
    </row>
    <row r="222" spans="1:11" ht="111.75" customHeight="1">
      <c r="A222" s="31">
        <v>62</v>
      </c>
      <c r="B222" s="76" t="s">
        <v>237</v>
      </c>
      <c r="C222" s="78" t="s">
        <v>196</v>
      </c>
      <c r="D222" s="7" t="s">
        <v>82</v>
      </c>
      <c r="E222" s="74">
        <v>35000</v>
      </c>
      <c r="F222" s="74">
        <v>35000</v>
      </c>
      <c r="G222" s="74">
        <f t="shared" si="11"/>
        <v>100</v>
      </c>
      <c r="H222" s="80">
        <v>100</v>
      </c>
      <c r="I222" s="4"/>
      <c r="J222" s="17" t="s">
        <v>75</v>
      </c>
      <c r="K222" s="4"/>
    </row>
    <row r="223" spans="1:11" ht="17.25" customHeight="1">
      <c r="A223" s="31"/>
      <c r="B223" s="77" t="s">
        <v>18</v>
      </c>
      <c r="C223" s="78"/>
      <c r="D223" s="78"/>
      <c r="E223" s="74">
        <v>35000</v>
      </c>
      <c r="F223" s="74">
        <v>35000</v>
      </c>
      <c r="G223" s="74">
        <f t="shared" si="11"/>
        <v>100</v>
      </c>
      <c r="H223" s="80"/>
      <c r="I223" s="4"/>
      <c r="J223" s="4"/>
      <c r="K223" s="4"/>
    </row>
    <row r="224" spans="1:11" ht="130.5" customHeight="1">
      <c r="A224" s="31">
        <v>63</v>
      </c>
      <c r="B224" s="76" t="s">
        <v>238</v>
      </c>
      <c r="C224" s="78" t="s">
        <v>196</v>
      </c>
      <c r="D224" s="7" t="s">
        <v>21</v>
      </c>
      <c r="E224" s="74">
        <v>1746379.8</v>
      </c>
      <c r="F224" s="74">
        <v>1708135.8</v>
      </c>
      <c r="G224" s="74">
        <f t="shared" si="11"/>
        <v>97.810098353176102</v>
      </c>
      <c r="H224" s="80">
        <v>100</v>
      </c>
      <c r="I224" s="4"/>
      <c r="J224" s="17" t="s">
        <v>64</v>
      </c>
      <c r="K224" s="4"/>
    </row>
    <row r="225" spans="1:11" ht="17.25" customHeight="1">
      <c r="A225" s="31"/>
      <c r="B225" s="77" t="s">
        <v>18</v>
      </c>
      <c r="C225" s="78"/>
      <c r="D225" s="7"/>
      <c r="E225" s="74">
        <v>1746379.8</v>
      </c>
      <c r="F225" s="74">
        <v>1708135.8</v>
      </c>
      <c r="G225" s="74">
        <f t="shared" si="11"/>
        <v>97.810098353176102</v>
      </c>
      <c r="H225" s="80"/>
      <c r="I225" s="4"/>
      <c r="J225" s="4"/>
      <c r="K225" s="4"/>
    </row>
    <row r="226" spans="1:11" ht="103.5" customHeight="1">
      <c r="A226" s="31">
        <v>64</v>
      </c>
      <c r="B226" s="76" t="s">
        <v>239</v>
      </c>
      <c r="C226" s="78" t="s">
        <v>240</v>
      </c>
      <c r="D226" s="7">
        <v>2016</v>
      </c>
      <c r="E226" s="74">
        <v>5000</v>
      </c>
      <c r="F226" s="74">
        <v>5000</v>
      </c>
      <c r="G226" s="74">
        <f t="shared" si="11"/>
        <v>100</v>
      </c>
      <c r="H226" s="80">
        <v>100</v>
      </c>
      <c r="I226" s="10"/>
      <c r="J226" s="109" t="s">
        <v>242</v>
      </c>
      <c r="K226" s="4"/>
    </row>
    <row r="227" spans="1:11" ht="17.25" customHeight="1">
      <c r="A227" s="31"/>
      <c r="B227" s="77" t="s">
        <v>18</v>
      </c>
      <c r="C227" s="78"/>
      <c r="D227" s="7"/>
      <c r="E227" s="74">
        <v>5000</v>
      </c>
      <c r="F227" s="74">
        <v>5000</v>
      </c>
      <c r="G227" s="74">
        <f t="shared" si="11"/>
        <v>100</v>
      </c>
      <c r="H227" s="80"/>
      <c r="I227" s="10"/>
      <c r="J227" s="4"/>
      <c r="K227" s="4"/>
    </row>
    <row r="228" spans="1:11" ht="50.25" customHeight="1">
      <c r="A228" s="31">
        <v>65</v>
      </c>
      <c r="B228" s="76" t="s">
        <v>241</v>
      </c>
      <c r="C228" s="78" t="s">
        <v>71</v>
      </c>
      <c r="D228" s="7" t="s">
        <v>21</v>
      </c>
      <c r="E228" s="74">
        <v>130826</v>
      </c>
      <c r="F228" s="74">
        <v>115430.5</v>
      </c>
      <c r="G228" s="74">
        <f t="shared" si="11"/>
        <v>88.232079250301936</v>
      </c>
      <c r="H228" s="80">
        <v>100</v>
      </c>
      <c r="I228" s="76"/>
      <c r="J228" s="4"/>
      <c r="K228" s="4"/>
    </row>
    <row r="229" spans="1:11" ht="17.25" customHeight="1">
      <c r="A229" s="31"/>
      <c r="B229" s="77" t="s">
        <v>18</v>
      </c>
      <c r="C229" s="78"/>
      <c r="D229" s="7"/>
      <c r="E229" s="74">
        <v>130826</v>
      </c>
      <c r="F229" s="74">
        <v>115430.5</v>
      </c>
      <c r="G229" s="74">
        <f t="shared" si="11"/>
        <v>88.232079250301936</v>
      </c>
      <c r="H229" s="80"/>
      <c r="I229" s="10"/>
      <c r="J229" s="4"/>
      <c r="K229" s="4"/>
    </row>
    <row r="230" spans="1:11" ht="100.5" customHeight="1">
      <c r="A230" s="31">
        <v>66</v>
      </c>
      <c r="B230" s="76" t="s">
        <v>243</v>
      </c>
      <c r="C230" s="78" t="s">
        <v>244</v>
      </c>
      <c r="D230" s="7" t="s">
        <v>65</v>
      </c>
      <c r="E230" s="74">
        <v>0</v>
      </c>
      <c r="F230" s="74">
        <v>0</v>
      </c>
      <c r="G230" s="74"/>
      <c r="H230" s="80">
        <v>100</v>
      </c>
      <c r="I230" s="76"/>
      <c r="J230" s="109" t="s">
        <v>242</v>
      </c>
      <c r="K230" s="76"/>
    </row>
    <row r="231" spans="1:11" ht="99" customHeight="1">
      <c r="A231" s="31">
        <v>67</v>
      </c>
      <c r="B231" s="76" t="s">
        <v>246</v>
      </c>
      <c r="C231" s="78" t="s">
        <v>244</v>
      </c>
      <c r="D231" s="7" t="s">
        <v>230</v>
      </c>
      <c r="E231" s="74">
        <v>2500</v>
      </c>
      <c r="F231" s="74">
        <v>2500</v>
      </c>
      <c r="G231" s="74">
        <f t="shared" ref="G231:G238" si="12">F231/E231*100</f>
        <v>100</v>
      </c>
      <c r="H231" s="80">
        <v>100</v>
      </c>
      <c r="I231" s="4"/>
      <c r="J231" s="17" t="s">
        <v>249</v>
      </c>
      <c r="K231" s="4"/>
    </row>
    <row r="232" spans="1:11" ht="17.25" customHeight="1">
      <c r="A232" s="31"/>
      <c r="B232" s="77" t="s">
        <v>27</v>
      </c>
      <c r="C232" s="78"/>
      <c r="D232" s="7"/>
      <c r="E232" s="74">
        <v>2500</v>
      </c>
      <c r="F232" s="74">
        <v>2500</v>
      </c>
      <c r="G232" s="74">
        <f t="shared" si="12"/>
        <v>100</v>
      </c>
      <c r="H232" s="80"/>
      <c r="I232" s="4"/>
      <c r="J232" s="17"/>
      <c r="K232" s="4"/>
    </row>
    <row r="233" spans="1:11" ht="129.75" customHeight="1">
      <c r="A233" s="31">
        <v>68</v>
      </c>
      <c r="B233" s="76" t="s">
        <v>247</v>
      </c>
      <c r="C233" s="78" t="s">
        <v>244</v>
      </c>
      <c r="D233" s="7" t="s">
        <v>21</v>
      </c>
      <c r="E233" s="74">
        <v>2500</v>
      </c>
      <c r="F233" s="74">
        <v>2500</v>
      </c>
      <c r="G233" s="74">
        <f t="shared" si="12"/>
        <v>100</v>
      </c>
      <c r="H233" s="80">
        <v>100</v>
      </c>
      <c r="I233" s="4"/>
      <c r="J233" s="17" t="s">
        <v>64</v>
      </c>
      <c r="K233" s="4"/>
    </row>
    <row r="234" spans="1:11" ht="17.25" customHeight="1">
      <c r="A234" s="31"/>
      <c r="B234" s="77" t="s">
        <v>27</v>
      </c>
      <c r="C234" s="78"/>
      <c r="D234" s="78"/>
      <c r="E234" s="74">
        <v>2500</v>
      </c>
      <c r="F234" s="74">
        <v>2500</v>
      </c>
      <c r="G234" s="74">
        <f t="shared" si="12"/>
        <v>100</v>
      </c>
      <c r="H234" s="80"/>
      <c r="I234" s="4"/>
      <c r="J234" s="4"/>
      <c r="K234" s="4"/>
    </row>
    <row r="235" spans="1:11" ht="84.75" customHeight="1">
      <c r="A235" s="31">
        <v>69</v>
      </c>
      <c r="B235" s="76" t="s">
        <v>248</v>
      </c>
      <c r="C235" s="78" t="s">
        <v>244</v>
      </c>
      <c r="D235" s="7" t="s">
        <v>21</v>
      </c>
      <c r="E235" s="74">
        <v>3000</v>
      </c>
      <c r="F235" s="74">
        <v>2997</v>
      </c>
      <c r="G235" s="74">
        <f t="shared" si="12"/>
        <v>99.9</v>
      </c>
      <c r="H235" s="80">
        <v>100</v>
      </c>
      <c r="I235" s="4"/>
      <c r="J235" s="17" t="s">
        <v>64</v>
      </c>
      <c r="K235" s="4"/>
    </row>
    <row r="236" spans="1:11" ht="17.25" customHeight="1">
      <c r="A236" s="31"/>
      <c r="B236" s="77" t="s">
        <v>27</v>
      </c>
      <c r="C236" s="78"/>
      <c r="D236" s="78"/>
      <c r="E236" s="74">
        <v>3000</v>
      </c>
      <c r="F236" s="74">
        <v>2997</v>
      </c>
      <c r="G236" s="74">
        <f t="shared" si="12"/>
        <v>99.9</v>
      </c>
      <c r="H236" s="80"/>
      <c r="I236" s="4"/>
      <c r="J236" s="4"/>
      <c r="K236" s="4"/>
    </row>
    <row r="237" spans="1:11" ht="197.25" customHeight="1">
      <c r="A237" s="31">
        <v>70</v>
      </c>
      <c r="B237" s="76" t="s">
        <v>250</v>
      </c>
      <c r="C237" s="78" t="s">
        <v>244</v>
      </c>
      <c r="D237" s="7">
        <v>2016</v>
      </c>
      <c r="E237" s="74">
        <v>0</v>
      </c>
      <c r="F237" s="74">
        <v>0</v>
      </c>
      <c r="G237" s="74"/>
      <c r="H237" s="80">
        <v>90</v>
      </c>
      <c r="I237" s="76"/>
      <c r="J237" s="109" t="s">
        <v>242</v>
      </c>
      <c r="K237" s="17" t="s">
        <v>366</v>
      </c>
    </row>
    <row r="238" spans="1:11" ht="182.25" customHeight="1">
      <c r="A238" s="31">
        <v>71</v>
      </c>
      <c r="B238" s="76" t="s">
        <v>251</v>
      </c>
      <c r="C238" s="78" t="s">
        <v>244</v>
      </c>
      <c r="D238" s="7" t="s">
        <v>21</v>
      </c>
      <c r="E238" s="79">
        <v>27000</v>
      </c>
      <c r="F238" s="79">
        <v>994735</v>
      </c>
      <c r="G238" s="74">
        <f t="shared" si="12"/>
        <v>3684.2037037037039</v>
      </c>
      <c r="H238" s="81">
        <v>100</v>
      </c>
      <c r="I238" s="76"/>
      <c r="J238" s="4"/>
      <c r="K238" s="4"/>
    </row>
    <row r="239" spans="1:11" ht="35.25" customHeight="1">
      <c r="A239" s="31"/>
      <c r="B239" s="77" t="s">
        <v>181</v>
      </c>
      <c r="C239" s="78"/>
      <c r="D239" s="7"/>
      <c r="E239" s="79">
        <v>27000</v>
      </c>
      <c r="F239" s="79">
        <v>994735</v>
      </c>
      <c r="G239" s="79"/>
      <c r="H239" s="81"/>
      <c r="I239" s="10"/>
      <c r="J239" s="4"/>
      <c r="K239" s="4"/>
    </row>
    <row r="240" spans="1:11" ht="84" customHeight="1">
      <c r="A240" s="31">
        <v>72</v>
      </c>
      <c r="B240" s="76" t="s">
        <v>252</v>
      </c>
      <c r="C240" s="78" t="s">
        <v>244</v>
      </c>
      <c r="D240" s="7" t="s">
        <v>254</v>
      </c>
      <c r="E240" s="74">
        <v>3000</v>
      </c>
      <c r="F240" s="74">
        <v>3000</v>
      </c>
      <c r="G240" s="74">
        <f t="shared" ref="G240:G259" si="13">F240/E240*100</f>
        <v>100</v>
      </c>
      <c r="H240" s="80">
        <v>100</v>
      </c>
      <c r="I240" s="76"/>
      <c r="J240" s="17" t="s">
        <v>255</v>
      </c>
      <c r="K240" s="4"/>
    </row>
    <row r="241" spans="1:11" ht="17.25" customHeight="1">
      <c r="A241" s="31"/>
      <c r="B241" s="77" t="s">
        <v>27</v>
      </c>
      <c r="C241" s="78"/>
      <c r="D241" s="7"/>
      <c r="E241" s="74">
        <v>3000</v>
      </c>
      <c r="F241" s="74">
        <v>3000</v>
      </c>
      <c r="G241" s="74">
        <f t="shared" si="13"/>
        <v>100</v>
      </c>
      <c r="H241" s="80"/>
      <c r="I241" s="10"/>
      <c r="J241" s="4"/>
      <c r="K241" s="4"/>
    </row>
    <row r="242" spans="1:11" ht="114.75" customHeight="1">
      <c r="A242" s="31">
        <v>73</v>
      </c>
      <c r="B242" s="76" t="s">
        <v>253</v>
      </c>
      <c r="C242" s="78" t="s">
        <v>244</v>
      </c>
      <c r="D242" s="7" t="s">
        <v>227</v>
      </c>
      <c r="E242" s="74">
        <v>15000</v>
      </c>
      <c r="F242" s="74">
        <v>14652.6</v>
      </c>
      <c r="G242" s="74">
        <f t="shared" si="13"/>
        <v>97.683999999999997</v>
      </c>
      <c r="H242" s="80">
        <v>100</v>
      </c>
      <c r="I242" s="76"/>
      <c r="J242" s="17" t="s">
        <v>256</v>
      </c>
      <c r="K242" s="4"/>
    </row>
    <row r="243" spans="1:11" ht="17.25" customHeight="1">
      <c r="A243" s="31"/>
      <c r="B243" s="77" t="s">
        <v>27</v>
      </c>
      <c r="C243" s="78"/>
      <c r="D243" s="7"/>
      <c r="E243" s="74">
        <v>15000</v>
      </c>
      <c r="F243" s="74">
        <v>14652.6</v>
      </c>
      <c r="G243" s="74">
        <f t="shared" si="13"/>
        <v>97.683999999999997</v>
      </c>
      <c r="H243" s="80"/>
      <c r="I243" s="10"/>
      <c r="J243" s="4"/>
      <c r="K243" s="4"/>
    </row>
    <row r="244" spans="1:11" ht="98.25" customHeight="1">
      <c r="A244" s="31">
        <v>74</v>
      </c>
      <c r="B244" s="76" t="s">
        <v>257</v>
      </c>
      <c r="C244" s="78" t="s">
        <v>244</v>
      </c>
      <c r="D244" s="7">
        <v>2016</v>
      </c>
      <c r="E244" s="74">
        <v>15000</v>
      </c>
      <c r="F244" s="74">
        <v>132000</v>
      </c>
      <c r="G244" s="74">
        <f t="shared" si="13"/>
        <v>880.00000000000011</v>
      </c>
      <c r="H244" s="80">
        <v>100</v>
      </c>
      <c r="I244" s="4"/>
      <c r="J244" s="109" t="s">
        <v>242</v>
      </c>
      <c r="K244" s="4"/>
    </row>
    <row r="245" spans="1:11" ht="36.75" customHeight="1">
      <c r="A245" s="31"/>
      <c r="B245" s="77" t="s">
        <v>181</v>
      </c>
      <c r="C245" s="78"/>
      <c r="D245" s="7"/>
      <c r="E245" s="74">
        <v>15000</v>
      </c>
      <c r="F245" s="74">
        <v>132000</v>
      </c>
      <c r="G245" s="74">
        <f t="shared" si="13"/>
        <v>880.00000000000011</v>
      </c>
      <c r="H245" s="80"/>
      <c r="I245" s="4"/>
      <c r="J245" s="4"/>
      <c r="K245" s="4"/>
    </row>
    <row r="246" spans="1:11" ht="80.25" customHeight="1">
      <c r="A246" s="31">
        <v>75</v>
      </c>
      <c r="B246" s="76" t="s">
        <v>258</v>
      </c>
      <c r="C246" s="78" t="s">
        <v>244</v>
      </c>
      <c r="D246" s="7" t="s">
        <v>21</v>
      </c>
      <c r="E246" s="74">
        <v>12000</v>
      </c>
      <c r="F246" s="74">
        <v>11028</v>
      </c>
      <c r="G246" s="74">
        <f t="shared" si="13"/>
        <v>91.9</v>
      </c>
      <c r="H246" s="80">
        <v>100</v>
      </c>
      <c r="I246" s="4"/>
      <c r="J246" s="17" t="s">
        <v>72</v>
      </c>
      <c r="K246" s="4"/>
    </row>
    <row r="247" spans="1:11" ht="17.25" customHeight="1">
      <c r="A247" s="31"/>
      <c r="B247" s="77" t="s">
        <v>27</v>
      </c>
      <c r="C247" s="78"/>
      <c r="D247" s="7"/>
      <c r="E247" s="74">
        <v>12000</v>
      </c>
      <c r="F247" s="74">
        <v>11028</v>
      </c>
      <c r="G247" s="74">
        <f t="shared" si="13"/>
        <v>91.9</v>
      </c>
      <c r="H247" s="80"/>
      <c r="I247" s="4"/>
      <c r="J247" s="4"/>
      <c r="K247" s="4"/>
    </row>
    <row r="248" spans="1:11" ht="72" customHeight="1">
      <c r="A248" s="31">
        <v>76</v>
      </c>
      <c r="B248" s="76" t="s">
        <v>259</v>
      </c>
      <c r="C248" s="78" t="s">
        <v>244</v>
      </c>
      <c r="D248" s="7" t="s">
        <v>21</v>
      </c>
      <c r="E248" s="74">
        <v>5000</v>
      </c>
      <c r="F248" s="74">
        <v>4998.8</v>
      </c>
      <c r="G248" s="74">
        <f t="shared" si="13"/>
        <v>99.975999999999999</v>
      </c>
      <c r="H248" s="80">
        <v>100</v>
      </c>
      <c r="I248" s="4"/>
      <c r="J248" s="17" t="s">
        <v>72</v>
      </c>
      <c r="K248" s="4"/>
    </row>
    <row r="249" spans="1:11" ht="17.25" customHeight="1">
      <c r="A249" s="31"/>
      <c r="B249" s="77" t="s">
        <v>27</v>
      </c>
      <c r="C249" s="78"/>
      <c r="D249" s="7"/>
      <c r="E249" s="74">
        <v>5000</v>
      </c>
      <c r="F249" s="74">
        <v>4998.8</v>
      </c>
      <c r="G249" s="74">
        <f t="shared" si="13"/>
        <v>99.975999999999999</v>
      </c>
      <c r="H249" s="80"/>
      <c r="I249" s="4"/>
      <c r="J249" s="4"/>
      <c r="K249" s="4"/>
    </row>
    <row r="250" spans="1:11" ht="96.75" customHeight="1">
      <c r="A250" s="31">
        <v>77</v>
      </c>
      <c r="B250" s="76" t="s">
        <v>260</v>
      </c>
      <c r="C250" s="78" t="s">
        <v>244</v>
      </c>
      <c r="D250" s="7" t="s">
        <v>21</v>
      </c>
      <c r="E250" s="74">
        <v>3000</v>
      </c>
      <c r="F250" s="74">
        <v>2999.5</v>
      </c>
      <c r="G250" s="74">
        <f t="shared" si="13"/>
        <v>99.983333333333334</v>
      </c>
      <c r="H250" s="80">
        <v>100</v>
      </c>
      <c r="I250" s="4"/>
      <c r="J250" s="17" t="s">
        <v>72</v>
      </c>
      <c r="K250" s="4"/>
    </row>
    <row r="251" spans="1:11" ht="17.25" customHeight="1">
      <c r="A251" s="31"/>
      <c r="B251" s="77" t="s">
        <v>27</v>
      </c>
      <c r="C251" s="78"/>
      <c r="D251" s="7"/>
      <c r="E251" s="74">
        <v>3000</v>
      </c>
      <c r="F251" s="74">
        <v>2995</v>
      </c>
      <c r="G251" s="74">
        <f t="shared" si="13"/>
        <v>99.833333333333329</v>
      </c>
      <c r="H251" s="80"/>
      <c r="I251" s="4"/>
      <c r="J251" s="4"/>
      <c r="K251" s="4"/>
    </row>
    <row r="252" spans="1:11" ht="96" customHeight="1">
      <c r="A252" s="31">
        <v>78</v>
      </c>
      <c r="B252" s="76" t="s">
        <v>246</v>
      </c>
      <c r="C252" s="78" t="s">
        <v>261</v>
      </c>
      <c r="D252" s="7" t="s">
        <v>229</v>
      </c>
      <c r="E252" s="74">
        <v>28480</v>
      </c>
      <c r="F252" s="74">
        <v>28480</v>
      </c>
      <c r="G252" s="74">
        <f t="shared" si="13"/>
        <v>100</v>
      </c>
      <c r="H252" s="80">
        <v>100</v>
      </c>
      <c r="I252" s="4"/>
      <c r="J252" s="17" t="s">
        <v>264</v>
      </c>
      <c r="K252" s="4"/>
    </row>
    <row r="253" spans="1:11" ht="17.25" customHeight="1">
      <c r="A253" s="31"/>
      <c r="B253" s="77" t="s">
        <v>27</v>
      </c>
      <c r="C253" s="78"/>
      <c r="D253" s="7"/>
      <c r="E253" s="74">
        <v>28480</v>
      </c>
      <c r="F253" s="74">
        <v>28480</v>
      </c>
      <c r="G253" s="74">
        <f t="shared" si="13"/>
        <v>100</v>
      </c>
      <c r="H253" s="80"/>
      <c r="I253" s="4"/>
      <c r="J253" s="4"/>
      <c r="K253" s="4"/>
    </row>
    <row r="254" spans="1:11" ht="132" customHeight="1">
      <c r="A254" s="31">
        <v>79</v>
      </c>
      <c r="B254" s="76" t="s">
        <v>247</v>
      </c>
      <c r="C254" s="78" t="s">
        <v>261</v>
      </c>
      <c r="D254" s="7" t="s">
        <v>254</v>
      </c>
      <c r="E254" s="74">
        <v>4500</v>
      </c>
      <c r="F254" s="74">
        <v>4500</v>
      </c>
      <c r="G254" s="74">
        <f t="shared" si="13"/>
        <v>100</v>
      </c>
      <c r="H254" s="80">
        <v>100</v>
      </c>
      <c r="I254" s="4"/>
      <c r="J254" s="17" t="s">
        <v>265</v>
      </c>
      <c r="K254" s="4"/>
    </row>
    <row r="255" spans="1:11" ht="17.25" customHeight="1">
      <c r="A255" s="31"/>
      <c r="B255" s="77" t="s">
        <v>27</v>
      </c>
      <c r="C255" s="78"/>
      <c r="D255" s="7"/>
      <c r="E255" s="74">
        <v>4500</v>
      </c>
      <c r="F255" s="74">
        <v>4500</v>
      </c>
      <c r="G255" s="74">
        <f t="shared" si="13"/>
        <v>100</v>
      </c>
      <c r="H255" s="80"/>
      <c r="I255" s="4"/>
      <c r="J255" s="4"/>
      <c r="K255" s="4"/>
    </row>
    <row r="256" spans="1:11" ht="64.5" customHeight="1">
      <c r="A256" s="31">
        <v>80</v>
      </c>
      <c r="B256" s="76" t="s">
        <v>262</v>
      </c>
      <c r="C256" s="78" t="s">
        <v>261</v>
      </c>
      <c r="D256" s="7" t="s">
        <v>227</v>
      </c>
      <c r="E256" s="74">
        <v>19900</v>
      </c>
      <c r="F256" s="74">
        <v>19900</v>
      </c>
      <c r="G256" s="74">
        <f t="shared" si="13"/>
        <v>100</v>
      </c>
      <c r="H256" s="80">
        <v>100</v>
      </c>
      <c r="I256" s="4"/>
      <c r="J256" s="17" t="s">
        <v>266</v>
      </c>
      <c r="K256" s="4"/>
    </row>
    <row r="257" spans="1:11" ht="17.25" customHeight="1">
      <c r="A257" s="31"/>
      <c r="B257" s="77" t="s">
        <v>27</v>
      </c>
      <c r="C257" s="78"/>
      <c r="D257" s="7"/>
      <c r="E257" s="74">
        <v>19900</v>
      </c>
      <c r="F257" s="74">
        <v>19900</v>
      </c>
      <c r="G257" s="74">
        <f t="shared" si="13"/>
        <v>100</v>
      </c>
      <c r="H257" s="80"/>
      <c r="I257" s="4"/>
      <c r="J257" s="4"/>
      <c r="K257" s="4"/>
    </row>
    <row r="258" spans="1:11" ht="66" customHeight="1">
      <c r="A258" s="31">
        <v>81</v>
      </c>
      <c r="B258" s="76" t="s">
        <v>263</v>
      </c>
      <c r="C258" s="78" t="s">
        <v>261</v>
      </c>
      <c r="D258" s="7" t="s">
        <v>21</v>
      </c>
      <c r="E258" s="74">
        <v>10000</v>
      </c>
      <c r="F258" s="74">
        <v>9989.73</v>
      </c>
      <c r="G258" s="74">
        <f t="shared" si="13"/>
        <v>99.897300000000001</v>
      </c>
      <c r="H258" s="80">
        <v>100</v>
      </c>
      <c r="I258" s="4"/>
      <c r="J258" s="17" t="s">
        <v>72</v>
      </c>
      <c r="K258" s="4"/>
    </row>
    <row r="259" spans="1:11" ht="17.25" customHeight="1">
      <c r="A259" s="31"/>
      <c r="B259" s="77" t="s">
        <v>27</v>
      </c>
      <c r="C259" s="78"/>
      <c r="D259" s="7"/>
      <c r="E259" s="74">
        <v>10000</v>
      </c>
      <c r="F259" s="74">
        <v>9989.73</v>
      </c>
      <c r="G259" s="74">
        <f t="shared" si="13"/>
        <v>99.897300000000001</v>
      </c>
      <c r="H259" s="80"/>
      <c r="I259" s="4"/>
      <c r="J259" s="4"/>
      <c r="K259" s="4"/>
    </row>
    <row r="260" spans="1:11" ht="96" customHeight="1">
      <c r="A260" s="31">
        <v>82</v>
      </c>
      <c r="B260" s="76" t="s">
        <v>267</v>
      </c>
      <c r="C260" s="78" t="s">
        <v>261</v>
      </c>
      <c r="D260" s="7">
        <v>2016</v>
      </c>
      <c r="E260" s="74">
        <v>0</v>
      </c>
      <c r="F260" s="74">
        <v>0</v>
      </c>
      <c r="G260" s="74" t="s">
        <v>245</v>
      </c>
      <c r="H260" s="80">
        <v>100</v>
      </c>
      <c r="I260" s="4"/>
      <c r="J260" s="109" t="s">
        <v>242</v>
      </c>
      <c r="K260" s="4"/>
    </row>
    <row r="261" spans="1:11" ht="134.25" customHeight="1">
      <c r="A261" s="31">
        <v>83</v>
      </c>
      <c r="B261" s="76" t="s">
        <v>268</v>
      </c>
      <c r="C261" s="78" t="s">
        <v>261</v>
      </c>
      <c r="D261" s="7" t="s">
        <v>21</v>
      </c>
      <c r="E261" s="74">
        <v>30000</v>
      </c>
      <c r="F261" s="74">
        <v>19909.11</v>
      </c>
      <c r="G261" s="74">
        <f t="shared" ref="G261:G287" si="14">F261/E261*100</f>
        <v>66.363700000000009</v>
      </c>
      <c r="H261" s="80">
        <v>100</v>
      </c>
      <c r="I261" s="76"/>
      <c r="J261" s="17" t="s">
        <v>72</v>
      </c>
      <c r="K261" s="4"/>
    </row>
    <row r="262" spans="1:11" ht="17.25" customHeight="1">
      <c r="A262" s="31"/>
      <c r="B262" s="77" t="s">
        <v>27</v>
      </c>
      <c r="C262" s="78"/>
      <c r="D262" s="7"/>
      <c r="E262" s="74">
        <v>30000</v>
      </c>
      <c r="F262" s="74">
        <v>19909.11</v>
      </c>
      <c r="G262" s="74">
        <f t="shared" si="14"/>
        <v>66.363700000000009</v>
      </c>
      <c r="H262" s="80"/>
      <c r="I262" s="10"/>
      <c r="J262" s="17"/>
      <c r="K262" s="4"/>
    </row>
    <row r="263" spans="1:11" ht="81.75" customHeight="1">
      <c r="A263" s="31">
        <v>84</v>
      </c>
      <c r="B263" s="76" t="s">
        <v>252</v>
      </c>
      <c r="C263" s="78" t="s">
        <v>261</v>
      </c>
      <c r="D263" s="7" t="s">
        <v>254</v>
      </c>
      <c r="E263" s="74">
        <v>5000</v>
      </c>
      <c r="F263" s="74">
        <v>4755.7</v>
      </c>
      <c r="G263" s="74">
        <f t="shared" si="14"/>
        <v>95.114000000000004</v>
      </c>
      <c r="H263" s="80">
        <v>100</v>
      </c>
      <c r="I263" s="76"/>
      <c r="J263" s="17" t="s">
        <v>269</v>
      </c>
      <c r="K263" s="4"/>
    </row>
    <row r="264" spans="1:11" ht="17.25" customHeight="1">
      <c r="A264" s="31"/>
      <c r="B264" s="77" t="s">
        <v>27</v>
      </c>
      <c r="C264" s="78"/>
      <c r="D264" s="7"/>
      <c r="E264" s="74">
        <v>5000</v>
      </c>
      <c r="F264" s="74">
        <v>4755.7</v>
      </c>
      <c r="G264" s="74">
        <f t="shared" si="14"/>
        <v>95.114000000000004</v>
      </c>
      <c r="H264" s="80"/>
      <c r="I264" s="10"/>
      <c r="J264" s="4"/>
      <c r="K264" s="4"/>
    </row>
    <row r="265" spans="1:11" ht="112.5" customHeight="1">
      <c r="A265" s="31">
        <v>85</v>
      </c>
      <c r="B265" s="76" t="s">
        <v>253</v>
      </c>
      <c r="C265" s="78" t="s">
        <v>261</v>
      </c>
      <c r="D265" s="7" t="s">
        <v>227</v>
      </c>
      <c r="E265" s="74">
        <v>20000</v>
      </c>
      <c r="F265" s="74">
        <v>19985.07</v>
      </c>
      <c r="G265" s="74">
        <f t="shared" si="14"/>
        <v>99.925350000000009</v>
      </c>
      <c r="H265" s="80">
        <v>100</v>
      </c>
      <c r="I265" s="76"/>
      <c r="J265" s="17" t="s">
        <v>266</v>
      </c>
      <c r="K265" s="4"/>
    </row>
    <row r="266" spans="1:11" ht="17.25" customHeight="1">
      <c r="A266" s="31"/>
      <c r="B266" s="77" t="s">
        <v>27</v>
      </c>
      <c r="C266" s="78"/>
      <c r="D266" s="7"/>
      <c r="E266" s="74">
        <v>20000</v>
      </c>
      <c r="F266" s="74">
        <v>19985.07</v>
      </c>
      <c r="G266" s="74">
        <f t="shared" si="14"/>
        <v>99.925350000000009</v>
      </c>
      <c r="H266" s="80"/>
      <c r="I266" s="10"/>
      <c r="J266" s="4"/>
      <c r="K266" s="4"/>
    </row>
    <row r="267" spans="1:11" ht="84" customHeight="1">
      <c r="A267" s="31">
        <v>86</v>
      </c>
      <c r="B267" s="76" t="s">
        <v>258</v>
      </c>
      <c r="C267" s="78" t="s">
        <v>261</v>
      </c>
      <c r="D267" s="7" t="s">
        <v>21</v>
      </c>
      <c r="E267" s="74">
        <v>20000</v>
      </c>
      <c r="F267" s="74">
        <v>14765</v>
      </c>
      <c r="G267" s="74">
        <f t="shared" si="14"/>
        <v>73.825000000000003</v>
      </c>
      <c r="H267" s="80">
        <v>100</v>
      </c>
      <c r="I267" s="76"/>
      <c r="J267" s="17" t="s">
        <v>72</v>
      </c>
      <c r="K267" s="4"/>
    </row>
    <row r="268" spans="1:11" ht="17.25" customHeight="1">
      <c r="A268" s="31"/>
      <c r="B268" s="77" t="s">
        <v>27</v>
      </c>
      <c r="C268" s="78"/>
      <c r="D268" s="7"/>
      <c r="E268" s="74">
        <v>20000</v>
      </c>
      <c r="F268" s="74">
        <v>14765</v>
      </c>
      <c r="G268" s="74">
        <f t="shared" si="14"/>
        <v>73.825000000000003</v>
      </c>
      <c r="H268" s="80"/>
      <c r="I268" s="10"/>
      <c r="J268" s="4"/>
      <c r="K268" s="4"/>
    </row>
    <row r="269" spans="1:11" ht="54.75" customHeight="1">
      <c r="A269" s="31">
        <v>87</v>
      </c>
      <c r="B269" s="76" t="s">
        <v>259</v>
      </c>
      <c r="C269" s="78" t="s">
        <v>261</v>
      </c>
      <c r="D269" s="7" t="s">
        <v>21</v>
      </c>
      <c r="E269" s="74">
        <v>5000</v>
      </c>
      <c r="F269" s="74">
        <v>3000</v>
      </c>
      <c r="G269" s="74">
        <f t="shared" si="14"/>
        <v>60</v>
      </c>
      <c r="H269" s="80">
        <v>100</v>
      </c>
      <c r="I269" s="76"/>
      <c r="J269" s="17" t="s">
        <v>72</v>
      </c>
      <c r="K269" s="4"/>
    </row>
    <row r="270" spans="1:11" ht="17.25" customHeight="1">
      <c r="A270" s="31"/>
      <c r="B270" s="77" t="s">
        <v>27</v>
      </c>
      <c r="C270" s="78"/>
      <c r="D270" s="7"/>
      <c r="E270" s="74">
        <v>5000</v>
      </c>
      <c r="F270" s="74">
        <v>3000</v>
      </c>
      <c r="G270" s="74">
        <f t="shared" si="14"/>
        <v>60</v>
      </c>
      <c r="H270" s="80"/>
      <c r="I270" s="10"/>
      <c r="J270" s="17"/>
      <c r="K270" s="4"/>
    </row>
    <row r="271" spans="1:11" ht="100.5" customHeight="1">
      <c r="A271" s="31">
        <v>88</v>
      </c>
      <c r="B271" s="76" t="s">
        <v>246</v>
      </c>
      <c r="C271" s="78" t="s">
        <v>26</v>
      </c>
      <c r="D271" s="7" t="s">
        <v>21</v>
      </c>
      <c r="E271" s="74">
        <v>4000</v>
      </c>
      <c r="F271" s="74">
        <v>4000</v>
      </c>
      <c r="G271" s="74">
        <f t="shared" si="14"/>
        <v>100</v>
      </c>
      <c r="H271" s="80">
        <v>100</v>
      </c>
      <c r="I271" s="10"/>
      <c r="J271" s="17" t="s">
        <v>72</v>
      </c>
      <c r="K271" s="4"/>
    </row>
    <row r="272" spans="1:11" ht="17.25" customHeight="1">
      <c r="A272" s="31"/>
      <c r="B272" s="77" t="s">
        <v>27</v>
      </c>
      <c r="C272" s="78"/>
      <c r="D272" s="7"/>
      <c r="E272" s="74">
        <v>4000</v>
      </c>
      <c r="F272" s="74">
        <v>4000</v>
      </c>
      <c r="G272" s="74">
        <f t="shared" si="14"/>
        <v>100</v>
      </c>
      <c r="H272" s="80"/>
      <c r="I272" s="10"/>
      <c r="J272" s="10"/>
      <c r="K272" s="4"/>
    </row>
    <row r="273" spans="1:11" ht="128.25" customHeight="1">
      <c r="A273" s="31">
        <v>89</v>
      </c>
      <c r="B273" s="76" t="s">
        <v>247</v>
      </c>
      <c r="C273" s="78" t="s">
        <v>26</v>
      </c>
      <c r="D273" s="7" t="s">
        <v>229</v>
      </c>
      <c r="E273" s="74">
        <v>5000</v>
      </c>
      <c r="F273" s="74">
        <v>5000</v>
      </c>
      <c r="G273" s="74">
        <f t="shared" si="14"/>
        <v>100</v>
      </c>
      <c r="H273" s="80">
        <v>100</v>
      </c>
      <c r="I273" s="10"/>
      <c r="J273" s="17" t="s">
        <v>274</v>
      </c>
      <c r="K273" s="4"/>
    </row>
    <row r="274" spans="1:11" ht="17.25" customHeight="1">
      <c r="A274" s="31"/>
      <c r="B274" s="77" t="s">
        <v>27</v>
      </c>
      <c r="C274" s="78"/>
      <c r="D274" s="7"/>
      <c r="E274" s="74">
        <v>5000</v>
      </c>
      <c r="F274" s="74">
        <v>5000</v>
      </c>
      <c r="G274" s="74">
        <f t="shared" si="14"/>
        <v>100</v>
      </c>
      <c r="H274" s="80"/>
      <c r="I274" s="10"/>
      <c r="J274" s="10"/>
      <c r="K274" s="4"/>
    </row>
    <row r="275" spans="1:11" ht="84" customHeight="1">
      <c r="A275" s="31">
        <v>90</v>
      </c>
      <c r="B275" s="76" t="s">
        <v>270</v>
      </c>
      <c r="C275" s="78" t="s">
        <v>26</v>
      </c>
      <c r="D275" s="7" t="s">
        <v>21</v>
      </c>
      <c r="E275" s="74">
        <v>3000</v>
      </c>
      <c r="F275" s="74">
        <v>3000</v>
      </c>
      <c r="G275" s="74">
        <f t="shared" si="14"/>
        <v>100</v>
      </c>
      <c r="H275" s="80">
        <v>100</v>
      </c>
      <c r="I275" s="10"/>
      <c r="J275" s="17" t="s">
        <v>72</v>
      </c>
      <c r="K275" s="4"/>
    </row>
    <row r="276" spans="1:11" ht="17.25" customHeight="1">
      <c r="A276" s="31"/>
      <c r="B276" s="77" t="s">
        <v>27</v>
      </c>
      <c r="C276" s="78"/>
      <c r="D276" s="7"/>
      <c r="E276" s="74">
        <v>3000</v>
      </c>
      <c r="F276" s="74">
        <v>3000</v>
      </c>
      <c r="G276" s="74">
        <f t="shared" si="14"/>
        <v>100</v>
      </c>
      <c r="H276" s="80"/>
      <c r="I276" s="10"/>
      <c r="J276" s="10"/>
      <c r="K276" s="4"/>
    </row>
    <row r="277" spans="1:11" ht="96.75" customHeight="1">
      <c r="A277" s="31">
        <v>91</v>
      </c>
      <c r="B277" s="76" t="s">
        <v>271</v>
      </c>
      <c r="C277" s="78" t="s">
        <v>26</v>
      </c>
      <c r="D277" s="7">
        <v>2016</v>
      </c>
      <c r="E277" s="74">
        <v>0</v>
      </c>
      <c r="F277" s="74">
        <v>0</v>
      </c>
      <c r="G277" s="74"/>
      <c r="H277" s="80">
        <v>100</v>
      </c>
      <c r="I277" s="10"/>
      <c r="J277" s="109" t="s">
        <v>242</v>
      </c>
      <c r="K277" s="4"/>
    </row>
    <row r="278" spans="1:11" ht="83.25" customHeight="1">
      <c r="A278" s="31">
        <v>92</v>
      </c>
      <c r="B278" s="76" t="s">
        <v>252</v>
      </c>
      <c r="C278" s="78" t="s">
        <v>26</v>
      </c>
      <c r="D278" s="7" t="s">
        <v>229</v>
      </c>
      <c r="E278" s="74">
        <v>2000</v>
      </c>
      <c r="F278" s="74">
        <v>2000</v>
      </c>
      <c r="G278" s="74">
        <f t="shared" si="14"/>
        <v>100</v>
      </c>
      <c r="H278" s="80">
        <v>100</v>
      </c>
      <c r="I278" s="10"/>
      <c r="J278" s="17" t="s">
        <v>274</v>
      </c>
      <c r="K278" s="4"/>
    </row>
    <row r="279" spans="1:11" ht="17.25" customHeight="1">
      <c r="A279" s="31"/>
      <c r="B279" s="77" t="s">
        <v>27</v>
      </c>
      <c r="C279" s="78"/>
      <c r="D279" s="7"/>
      <c r="E279" s="74">
        <v>2000</v>
      </c>
      <c r="F279" s="74">
        <v>2000</v>
      </c>
      <c r="G279" s="74">
        <f t="shared" si="14"/>
        <v>100</v>
      </c>
      <c r="H279" s="80"/>
      <c r="I279" s="10"/>
      <c r="J279" s="10"/>
      <c r="K279" s="4"/>
    </row>
    <row r="280" spans="1:11" ht="115.5" customHeight="1">
      <c r="A280" s="31">
        <v>93</v>
      </c>
      <c r="B280" s="76" t="s">
        <v>253</v>
      </c>
      <c r="C280" s="78" t="s">
        <v>26</v>
      </c>
      <c r="D280" s="7" t="s">
        <v>65</v>
      </c>
      <c r="E280" s="74">
        <v>20000</v>
      </c>
      <c r="F280" s="74">
        <v>20000</v>
      </c>
      <c r="G280" s="74">
        <f t="shared" si="14"/>
        <v>100</v>
      </c>
      <c r="H280" s="80">
        <v>100</v>
      </c>
      <c r="I280" s="10"/>
      <c r="J280" s="17" t="s">
        <v>226</v>
      </c>
      <c r="K280" s="4"/>
    </row>
    <row r="281" spans="1:11" ht="17.25" customHeight="1">
      <c r="A281" s="31"/>
      <c r="B281" s="77" t="s">
        <v>27</v>
      </c>
      <c r="C281" s="78"/>
      <c r="D281" s="7"/>
      <c r="E281" s="74">
        <v>20000</v>
      </c>
      <c r="F281" s="74">
        <v>20000</v>
      </c>
      <c r="G281" s="74">
        <f t="shared" si="14"/>
        <v>100</v>
      </c>
      <c r="H281" s="80"/>
      <c r="I281" s="10"/>
      <c r="J281" s="10"/>
      <c r="K281" s="4"/>
    </row>
    <row r="282" spans="1:11" ht="80.25" customHeight="1">
      <c r="A282" s="31">
        <v>94</v>
      </c>
      <c r="B282" s="76" t="s">
        <v>258</v>
      </c>
      <c r="C282" s="78" t="s">
        <v>26</v>
      </c>
      <c r="D282" s="7" t="s">
        <v>82</v>
      </c>
      <c r="E282" s="74">
        <v>20000</v>
      </c>
      <c r="F282" s="74">
        <v>18360</v>
      </c>
      <c r="G282" s="74">
        <f t="shared" si="14"/>
        <v>91.8</v>
      </c>
      <c r="H282" s="80">
        <v>100</v>
      </c>
      <c r="I282" s="76"/>
      <c r="J282" s="17" t="s">
        <v>275</v>
      </c>
      <c r="K282" s="4"/>
    </row>
    <row r="283" spans="1:11" ht="17.25" customHeight="1">
      <c r="A283" s="31"/>
      <c r="B283" s="77" t="s">
        <v>27</v>
      </c>
      <c r="C283" s="78"/>
      <c r="D283" s="7"/>
      <c r="E283" s="74">
        <v>20000</v>
      </c>
      <c r="F283" s="74">
        <v>18360</v>
      </c>
      <c r="G283" s="74">
        <f t="shared" si="14"/>
        <v>91.8</v>
      </c>
      <c r="H283" s="80"/>
      <c r="I283" s="10"/>
      <c r="J283" s="10"/>
      <c r="K283" s="4"/>
    </row>
    <row r="284" spans="1:11" ht="66" customHeight="1">
      <c r="A284" s="31">
        <v>95</v>
      </c>
      <c r="B284" s="76" t="s">
        <v>259</v>
      </c>
      <c r="C284" s="78" t="s">
        <v>26</v>
      </c>
      <c r="D284" s="7" t="s">
        <v>21</v>
      </c>
      <c r="E284" s="74">
        <v>5000</v>
      </c>
      <c r="F284" s="74">
        <v>5000</v>
      </c>
      <c r="G284" s="74">
        <f t="shared" si="14"/>
        <v>100</v>
      </c>
      <c r="H284" s="80">
        <v>100</v>
      </c>
      <c r="I284" s="10"/>
      <c r="J284" s="17" t="s">
        <v>72</v>
      </c>
      <c r="K284" s="4"/>
    </row>
    <row r="285" spans="1:11" ht="17.25" customHeight="1">
      <c r="A285" s="31"/>
      <c r="B285" s="77" t="s">
        <v>27</v>
      </c>
      <c r="C285" s="78"/>
      <c r="D285" s="7"/>
      <c r="E285" s="74">
        <v>5000</v>
      </c>
      <c r="F285" s="74">
        <v>5000</v>
      </c>
      <c r="G285" s="74">
        <f t="shared" si="14"/>
        <v>100</v>
      </c>
      <c r="H285" s="80"/>
      <c r="I285" s="10"/>
      <c r="J285" s="10"/>
      <c r="K285" s="4"/>
    </row>
    <row r="286" spans="1:11" ht="99" customHeight="1">
      <c r="A286" s="31">
        <v>96</v>
      </c>
      <c r="B286" s="76" t="s">
        <v>273</v>
      </c>
      <c r="C286" s="78" t="s">
        <v>26</v>
      </c>
      <c r="D286" s="7" t="s">
        <v>227</v>
      </c>
      <c r="E286" s="74">
        <v>3000</v>
      </c>
      <c r="F286" s="74">
        <v>3000</v>
      </c>
      <c r="G286" s="74">
        <f t="shared" si="14"/>
        <v>100</v>
      </c>
      <c r="H286" s="80">
        <v>100</v>
      </c>
      <c r="I286" s="10"/>
      <c r="J286" s="17" t="s">
        <v>256</v>
      </c>
      <c r="K286" s="4"/>
    </row>
    <row r="287" spans="1:11" ht="17.25" customHeight="1">
      <c r="A287" s="31"/>
      <c r="B287" s="77" t="s">
        <v>27</v>
      </c>
      <c r="C287" s="78"/>
      <c r="D287" s="7"/>
      <c r="E287" s="74">
        <v>3000</v>
      </c>
      <c r="F287" s="74">
        <v>3000</v>
      </c>
      <c r="G287" s="74">
        <f t="shared" si="14"/>
        <v>100</v>
      </c>
      <c r="H287" s="80"/>
      <c r="I287" s="10"/>
      <c r="J287" s="10"/>
      <c r="K287" s="4"/>
    </row>
    <row r="288" spans="1:11" ht="132.75" customHeight="1">
      <c r="A288" s="31">
        <v>97</v>
      </c>
      <c r="B288" s="76" t="s">
        <v>272</v>
      </c>
      <c r="C288" s="78" t="s">
        <v>26</v>
      </c>
      <c r="D288" s="7" t="s">
        <v>21</v>
      </c>
      <c r="E288" s="74" t="s">
        <v>245</v>
      </c>
      <c r="F288" s="74" t="s">
        <v>245</v>
      </c>
      <c r="G288" s="74"/>
      <c r="H288" s="80">
        <v>100</v>
      </c>
      <c r="I288" s="10"/>
      <c r="J288" s="17" t="s">
        <v>72</v>
      </c>
      <c r="K288" s="4"/>
    </row>
    <row r="289" spans="1:11" ht="197.25" customHeight="1">
      <c r="A289" s="31">
        <v>98</v>
      </c>
      <c r="B289" s="76" t="s">
        <v>246</v>
      </c>
      <c r="C289" s="78" t="s">
        <v>276</v>
      </c>
      <c r="D289" s="7" t="s">
        <v>281</v>
      </c>
      <c r="E289" s="74">
        <v>14500</v>
      </c>
      <c r="F289" s="74">
        <v>0</v>
      </c>
      <c r="G289" s="74">
        <f t="shared" ref="G289:G325" si="15">F289/E289*100</f>
        <v>0</v>
      </c>
      <c r="H289" s="80">
        <v>0</v>
      </c>
      <c r="I289" s="76" t="s">
        <v>277</v>
      </c>
      <c r="J289" s="17" t="s">
        <v>282</v>
      </c>
      <c r="K289" s="76" t="s">
        <v>365</v>
      </c>
    </row>
    <row r="290" spans="1:11" ht="20.25" customHeight="1">
      <c r="A290" s="31"/>
      <c r="B290" s="77" t="s">
        <v>27</v>
      </c>
      <c r="C290" s="78"/>
      <c r="D290" s="7"/>
      <c r="E290" s="74">
        <v>14500</v>
      </c>
      <c r="F290" s="74">
        <v>0</v>
      </c>
      <c r="G290" s="74">
        <f t="shared" si="15"/>
        <v>0</v>
      </c>
      <c r="H290" s="80"/>
      <c r="I290" s="10"/>
      <c r="J290" s="17"/>
      <c r="K290" s="4"/>
    </row>
    <row r="291" spans="1:11" ht="196.5" customHeight="1">
      <c r="A291" s="31">
        <v>99</v>
      </c>
      <c r="B291" s="76" t="s">
        <v>247</v>
      </c>
      <c r="C291" s="78" t="s">
        <v>276</v>
      </c>
      <c r="D291" s="7" t="s">
        <v>283</v>
      </c>
      <c r="E291" s="74">
        <v>5000</v>
      </c>
      <c r="F291" s="74">
        <v>0</v>
      </c>
      <c r="G291" s="74">
        <f t="shared" si="15"/>
        <v>0</v>
      </c>
      <c r="H291" s="80">
        <v>0</v>
      </c>
      <c r="I291" s="76" t="s">
        <v>277</v>
      </c>
      <c r="J291" s="17" t="s">
        <v>284</v>
      </c>
      <c r="K291" s="76" t="s">
        <v>365</v>
      </c>
    </row>
    <row r="292" spans="1:11" ht="20.25" customHeight="1">
      <c r="A292" s="31"/>
      <c r="B292" s="77" t="s">
        <v>27</v>
      </c>
      <c r="C292" s="78"/>
      <c r="D292" s="7"/>
      <c r="E292" s="74">
        <v>5000</v>
      </c>
      <c r="F292" s="74">
        <v>0</v>
      </c>
      <c r="G292" s="74">
        <f t="shared" si="15"/>
        <v>0</v>
      </c>
      <c r="H292" s="80"/>
      <c r="I292" s="10"/>
      <c r="J292" s="10"/>
      <c r="K292" s="4"/>
    </row>
    <row r="293" spans="1:11" ht="193.5" customHeight="1">
      <c r="A293" s="31">
        <v>100</v>
      </c>
      <c r="B293" s="76" t="s">
        <v>278</v>
      </c>
      <c r="C293" s="78" t="s">
        <v>276</v>
      </c>
      <c r="D293" s="7" t="s">
        <v>227</v>
      </c>
      <c r="E293" s="74">
        <v>10000</v>
      </c>
      <c r="F293" s="74">
        <v>0</v>
      </c>
      <c r="G293" s="74">
        <f t="shared" si="15"/>
        <v>0</v>
      </c>
      <c r="H293" s="80">
        <v>0</v>
      </c>
      <c r="I293" s="76" t="s">
        <v>277</v>
      </c>
      <c r="J293" s="17" t="s">
        <v>256</v>
      </c>
      <c r="K293" s="76" t="s">
        <v>365</v>
      </c>
    </row>
    <row r="294" spans="1:11" ht="20.25" customHeight="1">
      <c r="A294" s="31"/>
      <c r="B294" s="77" t="s">
        <v>27</v>
      </c>
      <c r="C294" s="78"/>
      <c r="D294" s="7"/>
      <c r="E294" s="74">
        <v>10000</v>
      </c>
      <c r="F294" s="74">
        <v>0</v>
      </c>
      <c r="G294" s="74">
        <f t="shared" si="15"/>
        <v>0</v>
      </c>
      <c r="H294" s="80"/>
      <c r="I294" s="10"/>
      <c r="J294" s="10"/>
      <c r="K294" s="4"/>
    </row>
    <row r="295" spans="1:11" ht="83.25" customHeight="1">
      <c r="A295" s="31">
        <v>101</v>
      </c>
      <c r="B295" s="76" t="s">
        <v>270</v>
      </c>
      <c r="C295" s="78" t="s">
        <v>276</v>
      </c>
      <c r="D295" s="7" t="s">
        <v>21</v>
      </c>
      <c r="E295" s="74">
        <v>3000</v>
      </c>
      <c r="F295" s="74">
        <v>2726</v>
      </c>
      <c r="G295" s="74">
        <f t="shared" si="15"/>
        <v>90.86666666666666</v>
      </c>
      <c r="H295" s="80">
        <v>100</v>
      </c>
      <c r="I295" s="10"/>
      <c r="J295" s="17" t="s">
        <v>72</v>
      </c>
      <c r="K295" s="4"/>
    </row>
    <row r="296" spans="1:11" ht="20.25" customHeight="1">
      <c r="A296" s="31"/>
      <c r="B296" s="77" t="s">
        <v>27</v>
      </c>
      <c r="C296" s="78"/>
      <c r="D296" s="7"/>
      <c r="E296" s="74">
        <v>3000</v>
      </c>
      <c r="F296" s="74">
        <v>2726</v>
      </c>
      <c r="G296" s="74">
        <f t="shared" si="15"/>
        <v>90.86666666666666</v>
      </c>
      <c r="H296" s="80"/>
      <c r="I296" s="10"/>
      <c r="J296" s="10"/>
      <c r="K296" s="4"/>
    </row>
    <row r="297" spans="1:11" ht="198.75" customHeight="1">
      <c r="A297" s="31">
        <v>102</v>
      </c>
      <c r="B297" s="76" t="s">
        <v>268</v>
      </c>
      <c r="C297" s="78" t="s">
        <v>276</v>
      </c>
      <c r="D297" s="7" t="s">
        <v>21</v>
      </c>
      <c r="E297" s="74">
        <v>20000</v>
      </c>
      <c r="F297" s="74">
        <v>0</v>
      </c>
      <c r="G297" s="74">
        <f t="shared" si="15"/>
        <v>0</v>
      </c>
      <c r="H297" s="80">
        <v>0</v>
      </c>
      <c r="I297" s="76" t="s">
        <v>277</v>
      </c>
      <c r="J297" s="17" t="s">
        <v>72</v>
      </c>
      <c r="K297" s="76" t="s">
        <v>365</v>
      </c>
    </row>
    <row r="298" spans="1:11" ht="20.25" customHeight="1">
      <c r="A298" s="31"/>
      <c r="B298" s="77" t="s">
        <v>27</v>
      </c>
      <c r="C298" s="78"/>
      <c r="D298" s="7"/>
      <c r="E298" s="74">
        <v>20000</v>
      </c>
      <c r="F298" s="74">
        <v>0</v>
      </c>
      <c r="G298" s="74">
        <f t="shared" si="15"/>
        <v>0</v>
      </c>
      <c r="H298" s="80"/>
      <c r="I298" s="10"/>
      <c r="J298" s="17"/>
      <c r="K298" s="4"/>
    </row>
    <row r="299" spans="1:11" ht="113.25" customHeight="1">
      <c r="A299" s="31">
        <v>103</v>
      </c>
      <c r="B299" s="76" t="s">
        <v>253</v>
      </c>
      <c r="C299" s="78" t="s">
        <v>276</v>
      </c>
      <c r="D299" s="7" t="s">
        <v>65</v>
      </c>
      <c r="E299" s="74">
        <v>20000</v>
      </c>
      <c r="F299" s="74">
        <v>12514.4</v>
      </c>
      <c r="G299" s="74">
        <f t="shared" si="15"/>
        <v>62.571999999999996</v>
      </c>
      <c r="H299" s="80">
        <v>100</v>
      </c>
      <c r="I299" s="76"/>
      <c r="J299" s="17" t="s">
        <v>288</v>
      </c>
      <c r="K299" s="4"/>
    </row>
    <row r="300" spans="1:11" ht="20.25" customHeight="1">
      <c r="A300" s="31"/>
      <c r="B300" s="77" t="s">
        <v>27</v>
      </c>
      <c r="C300" s="78"/>
      <c r="D300" s="7"/>
      <c r="E300" s="74">
        <v>20000</v>
      </c>
      <c r="F300" s="74">
        <v>12514.4</v>
      </c>
      <c r="G300" s="74">
        <f t="shared" si="15"/>
        <v>62.571999999999996</v>
      </c>
      <c r="H300" s="80"/>
      <c r="I300" s="10"/>
      <c r="J300" s="10"/>
      <c r="K300" s="4"/>
    </row>
    <row r="301" spans="1:11" ht="103.5" customHeight="1">
      <c r="A301" s="31">
        <v>104</v>
      </c>
      <c r="B301" s="76" t="s">
        <v>279</v>
      </c>
      <c r="C301" s="82" t="s">
        <v>276</v>
      </c>
      <c r="D301" s="83">
        <v>2016</v>
      </c>
      <c r="E301" s="84">
        <v>15000</v>
      </c>
      <c r="F301" s="84">
        <v>85795.25</v>
      </c>
      <c r="G301" s="84">
        <f t="shared" si="15"/>
        <v>571.96833333333336</v>
      </c>
      <c r="H301" s="118">
        <v>100</v>
      </c>
      <c r="I301" s="76"/>
      <c r="J301" s="109" t="s">
        <v>242</v>
      </c>
      <c r="K301" s="4"/>
    </row>
    <row r="302" spans="1:11" ht="33.75" customHeight="1">
      <c r="A302" s="31"/>
      <c r="B302" s="77" t="s">
        <v>181</v>
      </c>
      <c r="C302" s="78"/>
      <c r="D302" s="7"/>
      <c r="E302" s="74">
        <v>15000</v>
      </c>
      <c r="F302" s="84">
        <v>85795.25</v>
      </c>
      <c r="G302" s="84">
        <f t="shared" si="15"/>
        <v>571.96833333333336</v>
      </c>
      <c r="H302" s="80"/>
      <c r="I302" s="76"/>
      <c r="J302" s="10"/>
      <c r="K302" s="4"/>
    </row>
    <row r="303" spans="1:11" ht="195.75" customHeight="1">
      <c r="A303" s="31">
        <v>105</v>
      </c>
      <c r="B303" s="76" t="s">
        <v>258</v>
      </c>
      <c r="C303" s="78" t="s">
        <v>276</v>
      </c>
      <c r="D303" s="7" t="s">
        <v>21</v>
      </c>
      <c r="E303" s="74">
        <v>25000</v>
      </c>
      <c r="F303" s="74">
        <v>0</v>
      </c>
      <c r="G303" s="74">
        <f t="shared" si="15"/>
        <v>0</v>
      </c>
      <c r="H303" s="80">
        <v>0</v>
      </c>
      <c r="I303" s="76" t="s">
        <v>280</v>
      </c>
      <c r="J303" s="17" t="s">
        <v>72</v>
      </c>
      <c r="K303" s="76" t="s">
        <v>365</v>
      </c>
    </row>
    <row r="304" spans="1:11" ht="20.25" customHeight="1">
      <c r="A304" s="31"/>
      <c r="B304" s="77" t="s">
        <v>27</v>
      </c>
      <c r="C304" s="78"/>
      <c r="D304" s="7"/>
      <c r="E304" s="74">
        <v>25000</v>
      </c>
      <c r="F304" s="74">
        <v>0</v>
      </c>
      <c r="G304" s="74">
        <f t="shared" si="15"/>
        <v>0</v>
      </c>
      <c r="H304" s="80"/>
      <c r="I304" s="10"/>
      <c r="J304" s="10"/>
      <c r="K304" s="4"/>
    </row>
    <row r="305" spans="1:11" ht="94.5">
      <c r="A305" s="31">
        <v>106</v>
      </c>
      <c r="B305" s="76" t="s">
        <v>273</v>
      </c>
      <c r="C305" s="78" t="s">
        <v>276</v>
      </c>
      <c r="D305" s="7" t="s">
        <v>227</v>
      </c>
      <c r="E305" s="74">
        <v>2000</v>
      </c>
      <c r="F305" s="74">
        <v>1999</v>
      </c>
      <c r="G305" s="74">
        <f t="shared" si="15"/>
        <v>99.95</v>
      </c>
      <c r="H305" s="80">
        <v>100</v>
      </c>
      <c r="I305" s="10"/>
      <c r="J305" s="17" t="s">
        <v>256</v>
      </c>
      <c r="K305" s="4"/>
    </row>
    <row r="306" spans="1:11" ht="17.25" customHeight="1">
      <c r="A306" s="31"/>
      <c r="B306" s="77" t="s">
        <v>27</v>
      </c>
      <c r="C306" s="78"/>
      <c r="D306" s="7"/>
      <c r="E306" s="74">
        <v>2000</v>
      </c>
      <c r="F306" s="74">
        <v>1999</v>
      </c>
      <c r="G306" s="74">
        <f t="shared" si="15"/>
        <v>99.95</v>
      </c>
      <c r="H306" s="80"/>
      <c r="I306" s="10"/>
      <c r="J306" s="10"/>
      <c r="K306" s="4"/>
    </row>
    <row r="307" spans="1:11" ht="194.25" customHeight="1">
      <c r="A307" s="31">
        <v>107</v>
      </c>
      <c r="B307" s="76" t="s">
        <v>246</v>
      </c>
      <c r="C307" s="78" t="s">
        <v>285</v>
      </c>
      <c r="D307" s="7" t="s">
        <v>21</v>
      </c>
      <c r="E307" s="74">
        <v>9000</v>
      </c>
      <c r="F307" s="74">
        <v>0</v>
      </c>
      <c r="G307" s="74">
        <f t="shared" si="15"/>
        <v>0</v>
      </c>
      <c r="H307" s="80">
        <v>0</v>
      </c>
      <c r="I307" s="76" t="s">
        <v>286</v>
      </c>
      <c r="J307" s="17" t="s">
        <v>72</v>
      </c>
      <c r="K307" s="76" t="s">
        <v>365</v>
      </c>
    </row>
    <row r="308" spans="1:11" ht="17.25" customHeight="1">
      <c r="A308" s="31"/>
      <c r="B308" s="77" t="s">
        <v>27</v>
      </c>
      <c r="C308" s="78"/>
      <c r="D308" s="7"/>
      <c r="E308" s="74">
        <v>9000</v>
      </c>
      <c r="F308" s="74">
        <v>0</v>
      </c>
      <c r="G308" s="74">
        <f t="shared" si="15"/>
        <v>0</v>
      </c>
      <c r="H308" s="80"/>
      <c r="I308" s="10"/>
      <c r="J308" s="4"/>
      <c r="K308" s="4"/>
    </row>
    <row r="309" spans="1:11" ht="198" customHeight="1">
      <c r="A309" s="31">
        <v>108</v>
      </c>
      <c r="B309" s="76" t="s">
        <v>247</v>
      </c>
      <c r="C309" s="78" t="s">
        <v>285</v>
      </c>
      <c r="D309" s="7" t="s">
        <v>230</v>
      </c>
      <c r="E309" s="74">
        <v>5000</v>
      </c>
      <c r="F309" s="74">
        <v>0</v>
      </c>
      <c r="G309" s="74">
        <f t="shared" si="15"/>
        <v>0</v>
      </c>
      <c r="H309" s="80">
        <v>0</v>
      </c>
      <c r="I309" s="76" t="s">
        <v>286</v>
      </c>
      <c r="J309" s="17" t="s">
        <v>264</v>
      </c>
      <c r="K309" s="76" t="s">
        <v>365</v>
      </c>
    </row>
    <row r="310" spans="1:11" ht="17.25" customHeight="1">
      <c r="A310" s="31"/>
      <c r="B310" s="77" t="s">
        <v>27</v>
      </c>
      <c r="C310" s="78"/>
      <c r="D310" s="7"/>
      <c r="E310" s="74">
        <v>5000</v>
      </c>
      <c r="F310" s="74">
        <v>0</v>
      </c>
      <c r="G310" s="74">
        <f t="shared" si="15"/>
        <v>0</v>
      </c>
      <c r="H310" s="80"/>
      <c r="I310" s="10"/>
      <c r="J310" s="4"/>
      <c r="K310" s="4"/>
    </row>
    <row r="311" spans="1:11" ht="201" customHeight="1">
      <c r="A311" s="31">
        <v>109</v>
      </c>
      <c r="B311" s="76" t="s">
        <v>270</v>
      </c>
      <c r="C311" s="78" t="s">
        <v>285</v>
      </c>
      <c r="D311" s="7" t="s">
        <v>21</v>
      </c>
      <c r="E311" s="74">
        <v>10000</v>
      </c>
      <c r="F311" s="74">
        <v>0</v>
      </c>
      <c r="G311" s="74">
        <f t="shared" si="15"/>
        <v>0</v>
      </c>
      <c r="H311" s="80">
        <v>0</v>
      </c>
      <c r="I311" s="76" t="s">
        <v>286</v>
      </c>
      <c r="J311" s="17" t="s">
        <v>72</v>
      </c>
      <c r="K311" s="76" t="s">
        <v>365</v>
      </c>
    </row>
    <row r="312" spans="1:11" ht="17.25" customHeight="1">
      <c r="A312" s="31"/>
      <c r="B312" s="77" t="s">
        <v>27</v>
      </c>
      <c r="C312" s="78"/>
      <c r="D312" s="7"/>
      <c r="E312" s="74">
        <v>10000</v>
      </c>
      <c r="F312" s="74">
        <v>0</v>
      </c>
      <c r="G312" s="74">
        <f t="shared" si="15"/>
        <v>0</v>
      </c>
      <c r="H312" s="80"/>
      <c r="I312" s="10"/>
      <c r="J312" s="4"/>
      <c r="K312" s="4"/>
    </row>
    <row r="313" spans="1:11" ht="101.25" customHeight="1">
      <c r="A313" s="31">
        <v>110</v>
      </c>
      <c r="B313" s="76" t="s">
        <v>287</v>
      </c>
      <c r="C313" s="78" t="s">
        <v>285</v>
      </c>
      <c r="D313" s="7">
        <v>2016</v>
      </c>
      <c r="E313" s="74" t="s">
        <v>245</v>
      </c>
      <c r="F313" s="74">
        <v>0</v>
      </c>
      <c r="G313" s="74">
        <v>0</v>
      </c>
      <c r="H313" s="80">
        <v>100</v>
      </c>
      <c r="I313" s="10"/>
      <c r="J313" s="109" t="s">
        <v>242</v>
      </c>
      <c r="K313" s="4"/>
    </row>
    <row r="314" spans="1:11" ht="129" customHeight="1">
      <c r="A314" s="31">
        <v>111</v>
      </c>
      <c r="B314" s="76" t="s">
        <v>268</v>
      </c>
      <c r="C314" s="78" t="s">
        <v>285</v>
      </c>
      <c r="D314" s="7" t="s">
        <v>21</v>
      </c>
      <c r="E314" s="74">
        <v>11000</v>
      </c>
      <c r="F314" s="74">
        <v>5299.25</v>
      </c>
      <c r="G314" s="74">
        <f t="shared" si="15"/>
        <v>48.175000000000004</v>
      </c>
      <c r="H314" s="80">
        <v>100</v>
      </c>
      <c r="I314" s="76"/>
      <c r="J314" s="17" t="s">
        <v>72</v>
      </c>
      <c r="K314" s="4"/>
    </row>
    <row r="315" spans="1:11" ht="17.25" customHeight="1">
      <c r="A315" s="31"/>
      <c r="B315" s="77" t="s">
        <v>27</v>
      </c>
      <c r="C315" s="78"/>
      <c r="D315" s="7"/>
      <c r="E315" s="74">
        <v>11000</v>
      </c>
      <c r="F315" s="74">
        <v>5299.25</v>
      </c>
      <c r="G315" s="74">
        <f t="shared" si="15"/>
        <v>48.175000000000004</v>
      </c>
      <c r="H315" s="80"/>
      <c r="I315" s="10"/>
      <c r="J315" s="4"/>
      <c r="K315" s="4"/>
    </row>
    <row r="316" spans="1:11" ht="193.5" customHeight="1">
      <c r="A316" s="31">
        <v>112</v>
      </c>
      <c r="B316" s="76" t="s">
        <v>252</v>
      </c>
      <c r="C316" s="78" t="s">
        <v>285</v>
      </c>
      <c r="D316" s="7" t="s">
        <v>289</v>
      </c>
      <c r="E316" s="74">
        <v>2000</v>
      </c>
      <c r="F316" s="74">
        <v>0</v>
      </c>
      <c r="G316" s="74">
        <f t="shared" si="15"/>
        <v>0</v>
      </c>
      <c r="H316" s="80">
        <v>0</v>
      </c>
      <c r="I316" s="76" t="s">
        <v>286</v>
      </c>
      <c r="J316" s="17" t="s">
        <v>269</v>
      </c>
      <c r="K316" s="76" t="s">
        <v>365</v>
      </c>
    </row>
    <row r="317" spans="1:11" ht="17.25" customHeight="1">
      <c r="A317" s="31"/>
      <c r="B317" s="77" t="s">
        <v>27</v>
      </c>
      <c r="C317" s="78"/>
      <c r="D317" s="7"/>
      <c r="E317" s="74">
        <v>2000</v>
      </c>
      <c r="F317" s="74">
        <v>0</v>
      </c>
      <c r="G317" s="74">
        <f t="shared" si="15"/>
        <v>0</v>
      </c>
      <c r="H317" s="80"/>
      <c r="I317" s="10"/>
      <c r="J317" s="4"/>
      <c r="K317" s="4"/>
    </row>
    <row r="318" spans="1:11" ht="196.5" customHeight="1">
      <c r="A318" s="31">
        <v>113</v>
      </c>
      <c r="B318" s="76" t="s">
        <v>273</v>
      </c>
      <c r="C318" s="78" t="s">
        <v>285</v>
      </c>
      <c r="D318" s="7" t="s">
        <v>283</v>
      </c>
      <c r="E318" s="74">
        <v>7000</v>
      </c>
      <c r="F318" s="74">
        <v>0</v>
      </c>
      <c r="G318" s="74">
        <f t="shared" si="15"/>
        <v>0</v>
      </c>
      <c r="H318" s="80">
        <v>0</v>
      </c>
      <c r="I318" s="76" t="s">
        <v>286</v>
      </c>
      <c r="J318" s="17" t="s">
        <v>284</v>
      </c>
      <c r="K318" s="76" t="s">
        <v>365</v>
      </c>
    </row>
    <row r="319" spans="1:11" ht="17.25" customHeight="1">
      <c r="A319" s="31"/>
      <c r="B319" s="77" t="s">
        <v>27</v>
      </c>
      <c r="C319" s="78"/>
      <c r="D319" s="7"/>
      <c r="E319" s="74">
        <v>7000</v>
      </c>
      <c r="F319" s="74">
        <v>0</v>
      </c>
      <c r="G319" s="74">
        <f t="shared" si="15"/>
        <v>0</v>
      </c>
      <c r="H319" s="80"/>
      <c r="I319" s="10"/>
      <c r="J319" s="4"/>
      <c r="K319" s="4"/>
    </row>
    <row r="320" spans="1:11" ht="97.5" customHeight="1">
      <c r="A320" s="31">
        <v>114</v>
      </c>
      <c r="B320" s="76" t="s">
        <v>246</v>
      </c>
      <c r="C320" s="78" t="s">
        <v>290</v>
      </c>
      <c r="D320" s="7" t="s">
        <v>283</v>
      </c>
      <c r="E320" s="74">
        <v>2400</v>
      </c>
      <c r="F320" s="74">
        <v>2400</v>
      </c>
      <c r="G320" s="74">
        <f t="shared" si="15"/>
        <v>100</v>
      </c>
      <c r="H320" s="80">
        <v>100</v>
      </c>
      <c r="I320" s="10"/>
      <c r="J320" s="17" t="s">
        <v>284</v>
      </c>
      <c r="K320" s="4"/>
    </row>
    <row r="321" spans="1:11" ht="17.25" customHeight="1">
      <c r="A321" s="31"/>
      <c r="B321" s="77" t="s">
        <v>27</v>
      </c>
      <c r="C321" s="78"/>
      <c r="D321" s="7"/>
      <c r="E321" s="74">
        <v>2400</v>
      </c>
      <c r="F321" s="74">
        <v>2400</v>
      </c>
      <c r="G321" s="74">
        <f t="shared" si="15"/>
        <v>100</v>
      </c>
      <c r="H321" s="80"/>
      <c r="I321" s="10"/>
      <c r="J321" s="4"/>
      <c r="K321" s="4"/>
    </row>
    <row r="322" spans="1:11" ht="201.75" customHeight="1">
      <c r="A322" s="31">
        <v>115</v>
      </c>
      <c r="B322" s="129" t="s">
        <v>291</v>
      </c>
      <c r="C322" s="78" t="s">
        <v>290</v>
      </c>
      <c r="D322" s="7" t="s">
        <v>21</v>
      </c>
      <c r="E322" s="74">
        <v>3000</v>
      </c>
      <c r="F322" s="74">
        <v>1799.83</v>
      </c>
      <c r="G322" s="74">
        <f t="shared" si="15"/>
        <v>59.99433333333333</v>
      </c>
      <c r="H322" s="80">
        <v>59.99</v>
      </c>
      <c r="I322" s="76" t="s">
        <v>362</v>
      </c>
      <c r="J322" s="17" t="s">
        <v>72</v>
      </c>
      <c r="K322" s="76" t="s">
        <v>365</v>
      </c>
    </row>
    <row r="323" spans="1:11" ht="17.25" customHeight="1">
      <c r="A323" s="31"/>
      <c r="B323" s="77" t="s">
        <v>27</v>
      </c>
      <c r="C323" s="78"/>
      <c r="D323" s="7"/>
      <c r="E323" s="74">
        <v>3000</v>
      </c>
      <c r="F323" s="74">
        <v>1799.83</v>
      </c>
      <c r="G323" s="74">
        <f t="shared" si="15"/>
        <v>59.99433333333333</v>
      </c>
      <c r="H323" s="80"/>
      <c r="I323" s="10"/>
      <c r="J323" s="4"/>
      <c r="K323" s="4"/>
    </row>
    <row r="324" spans="1:11" ht="83.25" customHeight="1">
      <c r="A324" s="31">
        <v>116</v>
      </c>
      <c r="B324" s="76" t="s">
        <v>292</v>
      </c>
      <c r="C324" s="78" t="s">
        <v>290</v>
      </c>
      <c r="D324" s="7" t="s">
        <v>283</v>
      </c>
      <c r="E324" s="74">
        <v>2000</v>
      </c>
      <c r="F324" s="74">
        <v>1962</v>
      </c>
      <c r="G324" s="74">
        <f t="shared" si="15"/>
        <v>98.1</v>
      </c>
      <c r="H324" s="80">
        <v>100</v>
      </c>
      <c r="I324" s="10"/>
      <c r="J324" s="17" t="s">
        <v>284</v>
      </c>
      <c r="K324" s="4"/>
    </row>
    <row r="325" spans="1:11" ht="17.25" customHeight="1">
      <c r="A325" s="31"/>
      <c r="B325" s="77" t="s">
        <v>27</v>
      </c>
      <c r="C325" s="78"/>
      <c r="D325" s="7"/>
      <c r="E325" s="74">
        <v>2000</v>
      </c>
      <c r="F325" s="74">
        <v>1962</v>
      </c>
      <c r="G325" s="74">
        <f t="shared" si="15"/>
        <v>98.1</v>
      </c>
      <c r="H325" s="80"/>
      <c r="I325" s="10"/>
      <c r="J325" s="4"/>
      <c r="K325" s="4"/>
    </row>
    <row r="326" spans="1:11" ht="103.5" customHeight="1">
      <c r="A326" s="31">
        <v>117</v>
      </c>
      <c r="B326" s="76" t="s">
        <v>273</v>
      </c>
      <c r="C326" s="78" t="s">
        <v>290</v>
      </c>
      <c r="D326" s="7" t="s">
        <v>224</v>
      </c>
      <c r="E326" s="74">
        <v>0</v>
      </c>
      <c r="F326" s="74">
        <v>0</v>
      </c>
      <c r="G326" s="74"/>
      <c r="H326" s="80"/>
      <c r="I326" s="10"/>
      <c r="J326" s="4"/>
      <c r="K326" s="4"/>
    </row>
    <row r="327" spans="1:11" ht="17.25" customHeight="1">
      <c r="A327" s="31"/>
      <c r="B327" s="77" t="s">
        <v>27</v>
      </c>
      <c r="C327" s="78"/>
      <c r="D327" s="7"/>
      <c r="E327" s="74"/>
      <c r="F327" s="74"/>
      <c r="G327" s="74"/>
      <c r="H327" s="80"/>
      <c r="I327" s="10"/>
      <c r="J327" s="4"/>
      <c r="K327" s="4"/>
    </row>
    <row r="328" spans="1:11" ht="81.75" customHeight="1">
      <c r="A328" s="31">
        <v>118</v>
      </c>
      <c r="B328" s="76" t="s">
        <v>270</v>
      </c>
      <c r="C328" s="78" t="s">
        <v>293</v>
      </c>
      <c r="D328" s="7" t="s">
        <v>294</v>
      </c>
      <c r="E328" s="74">
        <v>5000</v>
      </c>
      <c r="F328" s="74">
        <v>4824.3599999999997</v>
      </c>
      <c r="G328" s="74">
        <f t="shared" ref="G328:G333" si="16">F328/E328*100</f>
        <v>96.487200000000001</v>
      </c>
      <c r="H328" s="80">
        <v>100</v>
      </c>
      <c r="I328" s="10"/>
      <c r="J328" s="17" t="s">
        <v>295</v>
      </c>
      <c r="K328" s="4"/>
    </row>
    <row r="329" spans="1:11" ht="17.25" customHeight="1">
      <c r="A329" s="31"/>
      <c r="B329" s="77" t="s">
        <v>27</v>
      </c>
      <c r="C329" s="78"/>
      <c r="D329" s="7"/>
      <c r="E329" s="74">
        <v>5000</v>
      </c>
      <c r="F329" s="74">
        <v>4824.3599999999997</v>
      </c>
      <c r="G329" s="74">
        <f t="shared" si="16"/>
        <v>96.487200000000001</v>
      </c>
      <c r="H329" s="80"/>
      <c r="I329" s="10"/>
      <c r="J329" s="10"/>
      <c r="K329" s="4"/>
    </row>
    <row r="330" spans="1:11" ht="17.25" customHeight="1">
      <c r="A330" s="31"/>
      <c r="B330" s="22" t="s">
        <v>79</v>
      </c>
      <c r="C330" s="78"/>
      <c r="D330" s="7"/>
      <c r="E330" s="90">
        <f>E331+E332+E333</f>
        <v>3951212.8</v>
      </c>
      <c r="F330" s="90">
        <f>F331+F332+F333</f>
        <v>4664181.66</v>
      </c>
      <c r="G330" s="90">
        <f t="shared" si="16"/>
        <v>118.0443042703243</v>
      </c>
      <c r="H330" s="80"/>
      <c r="I330" s="10"/>
      <c r="J330" s="10"/>
      <c r="K330" s="4"/>
    </row>
    <row r="331" spans="1:11" ht="17.25" customHeight="1">
      <c r="A331" s="31"/>
      <c r="B331" s="18" t="s">
        <v>18</v>
      </c>
      <c r="C331" s="78"/>
      <c r="D331" s="7"/>
      <c r="E331" s="74">
        <f>E160+E162+E164+E166+E168+E170+E172+E174+E176+E178+E180+E185+E187+E189+E191+E193+E207+E209+E211+E213+E215+E217+E219+E221+E223+E225+E227+E229</f>
        <v>3487432.8</v>
      </c>
      <c r="F331" s="74">
        <f>F160+F162+F164+F166+F168+F170+F172+F174+F176+F178+F180+F185+F187+F189+F191+F193+F207+F209+F211+F213+F215+F217+F219+F221+F223+F225+F227+F229</f>
        <v>3187810.56</v>
      </c>
      <c r="G331" s="74">
        <f t="shared" si="16"/>
        <v>91.408515742582921</v>
      </c>
      <c r="H331" s="80"/>
      <c r="I331" s="10"/>
      <c r="J331" s="10"/>
      <c r="K331" s="4"/>
    </row>
    <row r="332" spans="1:11" ht="17.25" customHeight="1">
      <c r="A332" s="31"/>
      <c r="B332" s="77" t="s">
        <v>27</v>
      </c>
      <c r="C332" s="78"/>
      <c r="D332" s="7"/>
      <c r="E332" s="74">
        <f>E232+E234+E236+E241+E243+E247+E251+E253+E255+E257+E259+E262+E264+E266+E268+E270+E272+E274+E276+E279+E281+E283+E285+E287+E290+E292+E294+E296+E298+E300+E304+E306+E308+E310+E312+E315+E317+E319+E321+E323+E325+E329+E249</f>
        <v>406780</v>
      </c>
      <c r="F332" s="74">
        <f>F232+F234+F236+F241+F243+F247+F251+F253+F255+F257+F259+F262+F264+F266+F268+F270+F272+F274+F276+F279+F281+F283+F285+F287+F290+F292+F294+F296+F298+F300+F304+F306+F308+F310+F312+F315+F317+F319+F321+F323+F325+F329+F249</f>
        <v>263840.84999999998</v>
      </c>
      <c r="G332" s="74">
        <f t="shared" si="16"/>
        <v>64.860821574315352</v>
      </c>
      <c r="H332" s="80"/>
      <c r="I332" s="10"/>
      <c r="J332" s="10"/>
      <c r="K332" s="4"/>
    </row>
    <row r="333" spans="1:11" ht="34.5" customHeight="1">
      <c r="A333" s="31"/>
      <c r="B333" s="77" t="s">
        <v>181</v>
      </c>
      <c r="C333" s="78"/>
      <c r="D333" s="7"/>
      <c r="E333" s="74">
        <f>E302+E245+E239</f>
        <v>57000</v>
      </c>
      <c r="F333" s="74">
        <f>F302+F245+F239</f>
        <v>1212530.25</v>
      </c>
      <c r="G333" s="74">
        <f t="shared" si="16"/>
        <v>2127.246052631579</v>
      </c>
      <c r="H333" s="80"/>
      <c r="I333" s="10"/>
      <c r="J333" s="10"/>
      <c r="K333" s="4"/>
    </row>
    <row r="334" spans="1:11" ht="26.25" customHeight="1">
      <c r="A334" s="131" t="s">
        <v>296</v>
      </c>
      <c r="B334" s="131"/>
      <c r="C334" s="131"/>
      <c r="D334" s="131"/>
      <c r="E334" s="131"/>
      <c r="F334" s="131"/>
      <c r="G334" s="131"/>
      <c r="H334" s="131"/>
      <c r="I334" s="131"/>
      <c r="J334" s="131"/>
      <c r="K334" s="131"/>
    </row>
    <row r="335" spans="1:11" ht="102.75" customHeight="1">
      <c r="A335" s="31">
        <v>119</v>
      </c>
      <c r="B335" s="76" t="s">
        <v>297</v>
      </c>
      <c r="C335" s="78" t="s">
        <v>196</v>
      </c>
      <c r="D335" s="7" t="s">
        <v>21</v>
      </c>
      <c r="E335" s="74">
        <v>5100</v>
      </c>
      <c r="F335" s="74">
        <v>5680</v>
      </c>
      <c r="G335" s="74">
        <f>F335/E335*100</f>
        <v>111.37254901960785</v>
      </c>
      <c r="H335" s="80">
        <v>100</v>
      </c>
      <c r="I335" s="10"/>
      <c r="J335" s="17" t="s">
        <v>72</v>
      </c>
      <c r="K335" s="4"/>
    </row>
    <row r="336" spans="1:11" ht="15.75" customHeight="1">
      <c r="A336" s="31"/>
      <c r="B336" s="77" t="s">
        <v>24</v>
      </c>
      <c r="C336" s="78"/>
      <c r="D336" s="7"/>
      <c r="E336" s="74">
        <v>5100</v>
      </c>
      <c r="F336" s="74">
        <v>5680</v>
      </c>
      <c r="G336" s="74">
        <f t="shared" ref="G336:G402" si="17">F336/E336*100</f>
        <v>111.37254901960785</v>
      </c>
      <c r="H336" s="80"/>
      <c r="I336" s="10"/>
      <c r="J336" s="10"/>
      <c r="K336" s="4"/>
    </row>
    <row r="337" spans="1:11" ht="18.75" customHeight="1">
      <c r="A337" s="31"/>
      <c r="B337" s="76" t="s">
        <v>202</v>
      </c>
      <c r="C337" s="78"/>
      <c r="D337" s="7"/>
      <c r="E337" s="74"/>
      <c r="F337" s="74"/>
      <c r="G337" s="74"/>
      <c r="H337" s="80"/>
      <c r="I337" s="10"/>
      <c r="J337" s="10"/>
      <c r="K337" s="4"/>
    </row>
    <row r="338" spans="1:11" ht="19.5" customHeight="1">
      <c r="A338" s="31"/>
      <c r="B338" s="76" t="s">
        <v>211</v>
      </c>
      <c r="C338" s="78"/>
      <c r="D338" s="7"/>
      <c r="E338" s="74">
        <v>4000</v>
      </c>
      <c r="F338" s="74">
        <v>4000</v>
      </c>
      <c r="G338" s="74">
        <f t="shared" si="17"/>
        <v>100</v>
      </c>
      <c r="H338" s="80"/>
      <c r="I338" s="10"/>
      <c r="J338" s="10"/>
      <c r="K338" s="4"/>
    </row>
    <row r="339" spans="1:11" ht="18.75" customHeight="1">
      <c r="A339" s="31"/>
      <c r="B339" s="76" t="s">
        <v>298</v>
      </c>
      <c r="C339" s="78"/>
      <c r="D339" s="7"/>
      <c r="E339" s="74">
        <v>800</v>
      </c>
      <c r="F339" s="74">
        <v>1380</v>
      </c>
      <c r="G339" s="74">
        <f t="shared" si="17"/>
        <v>172.5</v>
      </c>
      <c r="H339" s="80"/>
      <c r="I339" s="10"/>
      <c r="J339" s="10"/>
      <c r="K339" s="4"/>
    </row>
    <row r="340" spans="1:11" ht="32.25" customHeight="1">
      <c r="A340" s="31"/>
      <c r="B340" s="76" t="s">
        <v>299</v>
      </c>
      <c r="C340" s="78"/>
      <c r="D340" s="7"/>
      <c r="E340" s="74">
        <v>300</v>
      </c>
      <c r="F340" s="74">
        <v>300</v>
      </c>
      <c r="G340" s="74">
        <f t="shared" si="17"/>
        <v>100</v>
      </c>
      <c r="H340" s="80"/>
      <c r="I340" s="10"/>
      <c r="J340" s="10"/>
      <c r="K340" s="4"/>
    </row>
    <row r="341" spans="1:11" ht="69.75" customHeight="1">
      <c r="A341" s="31">
        <v>120</v>
      </c>
      <c r="B341" s="76" t="s">
        <v>300</v>
      </c>
      <c r="C341" s="78" t="s">
        <v>196</v>
      </c>
      <c r="D341" s="7" t="s">
        <v>21</v>
      </c>
      <c r="E341" s="74">
        <v>1800</v>
      </c>
      <c r="F341" s="74">
        <v>1930</v>
      </c>
      <c r="G341" s="74">
        <f t="shared" si="17"/>
        <v>107.22222222222221</v>
      </c>
      <c r="H341" s="80">
        <v>100</v>
      </c>
      <c r="I341" s="10"/>
      <c r="J341" s="17" t="s">
        <v>72</v>
      </c>
      <c r="K341" s="4"/>
    </row>
    <row r="342" spans="1:11" ht="15.75" customHeight="1">
      <c r="A342" s="31"/>
      <c r="B342" s="77" t="s">
        <v>24</v>
      </c>
      <c r="C342" s="78"/>
      <c r="D342" s="7"/>
      <c r="E342" s="74">
        <v>1800</v>
      </c>
      <c r="F342" s="74">
        <v>1930</v>
      </c>
      <c r="G342" s="74">
        <f t="shared" si="17"/>
        <v>107.22222222222221</v>
      </c>
      <c r="H342" s="80"/>
      <c r="I342" s="10"/>
      <c r="J342" s="10"/>
      <c r="K342" s="4"/>
    </row>
    <row r="343" spans="1:11" ht="22.5" customHeight="1">
      <c r="A343" s="31"/>
      <c r="B343" s="76" t="s">
        <v>202</v>
      </c>
      <c r="C343" s="78"/>
      <c r="D343" s="7"/>
      <c r="E343" s="74"/>
      <c r="F343" s="74"/>
      <c r="G343" s="74"/>
      <c r="H343" s="80"/>
      <c r="I343" s="10"/>
      <c r="J343" s="10"/>
      <c r="K343" s="4"/>
    </row>
    <row r="344" spans="1:11" ht="22.5" customHeight="1">
      <c r="A344" s="31"/>
      <c r="B344" s="76" t="s">
        <v>211</v>
      </c>
      <c r="C344" s="78"/>
      <c r="D344" s="7"/>
      <c r="E344" s="74">
        <v>400</v>
      </c>
      <c r="F344" s="74">
        <v>400</v>
      </c>
      <c r="G344" s="74">
        <f t="shared" si="17"/>
        <v>100</v>
      </c>
      <c r="H344" s="80"/>
      <c r="I344" s="10"/>
      <c r="J344" s="10"/>
      <c r="K344" s="4"/>
    </row>
    <row r="345" spans="1:11" ht="20.25" customHeight="1">
      <c r="A345" s="31"/>
      <c r="B345" s="76" t="s">
        <v>298</v>
      </c>
      <c r="C345" s="78"/>
      <c r="D345" s="7"/>
      <c r="E345" s="74">
        <v>800</v>
      </c>
      <c r="F345" s="74">
        <v>930</v>
      </c>
      <c r="G345" s="74">
        <f t="shared" si="17"/>
        <v>116.25000000000001</v>
      </c>
      <c r="H345" s="80"/>
      <c r="I345" s="10"/>
      <c r="J345" s="10"/>
      <c r="K345" s="4"/>
    </row>
    <row r="346" spans="1:11" ht="21" customHeight="1">
      <c r="A346" s="31"/>
      <c r="B346" s="76" t="s">
        <v>299</v>
      </c>
      <c r="C346" s="78"/>
      <c r="D346" s="7"/>
      <c r="E346" s="74">
        <v>600</v>
      </c>
      <c r="F346" s="74">
        <v>600</v>
      </c>
      <c r="G346" s="74">
        <f t="shared" si="17"/>
        <v>100</v>
      </c>
      <c r="H346" s="80"/>
      <c r="I346" s="10"/>
      <c r="J346" s="10"/>
      <c r="K346" s="4"/>
    </row>
    <row r="347" spans="1:11" ht="132.75" customHeight="1">
      <c r="A347" s="31">
        <v>121</v>
      </c>
      <c r="B347" s="76" t="s">
        <v>301</v>
      </c>
      <c r="C347" s="78" t="s">
        <v>196</v>
      </c>
      <c r="D347" s="7" t="s">
        <v>21</v>
      </c>
      <c r="E347" s="74">
        <v>1400</v>
      </c>
      <c r="F347" s="74">
        <v>1500</v>
      </c>
      <c r="G347" s="74">
        <f t="shared" si="17"/>
        <v>107.14285714285714</v>
      </c>
      <c r="H347" s="80">
        <v>100</v>
      </c>
      <c r="I347" s="10"/>
      <c r="J347" s="17" t="s">
        <v>72</v>
      </c>
      <c r="K347" s="4"/>
    </row>
    <row r="348" spans="1:11" ht="22.5" customHeight="1">
      <c r="A348" s="31"/>
      <c r="B348" s="77" t="s">
        <v>24</v>
      </c>
      <c r="C348" s="78"/>
      <c r="D348" s="7"/>
      <c r="E348" s="74">
        <v>1400</v>
      </c>
      <c r="F348" s="74">
        <v>1500</v>
      </c>
      <c r="G348" s="74">
        <f t="shared" si="17"/>
        <v>107.14285714285714</v>
      </c>
      <c r="H348" s="80"/>
      <c r="I348" s="10"/>
      <c r="J348" s="10"/>
      <c r="K348" s="4"/>
    </row>
    <row r="349" spans="1:11" ht="18.75" customHeight="1">
      <c r="A349" s="31"/>
      <c r="B349" s="76" t="s">
        <v>202</v>
      </c>
      <c r="C349" s="78"/>
      <c r="D349" s="7"/>
      <c r="E349" s="74"/>
      <c r="F349" s="74"/>
      <c r="G349" s="74"/>
      <c r="H349" s="80"/>
      <c r="I349" s="10"/>
      <c r="J349" s="10"/>
      <c r="K349" s="4"/>
    </row>
    <row r="350" spans="1:11" ht="20.25" customHeight="1">
      <c r="A350" s="31"/>
      <c r="B350" s="76" t="s">
        <v>211</v>
      </c>
      <c r="C350" s="78"/>
      <c r="D350" s="7"/>
      <c r="E350" s="74">
        <v>200</v>
      </c>
      <c r="F350" s="74">
        <v>200</v>
      </c>
      <c r="G350" s="74">
        <f t="shared" si="17"/>
        <v>100</v>
      </c>
      <c r="H350" s="80"/>
      <c r="I350" s="10"/>
      <c r="J350" s="10"/>
      <c r="K350" s="4"/>
    </row>
    <row r="351" spans="1:11" ht="20.25" customHeight="1">
      <c r="A351" s="31"/>
      <c r="B351" s="76" t="s">
        <v>298</v>
      </c>
      <c r="C351" s="78"/>
      <c r="D351" s="7"/>
      <c r="E351" s="74">
        <v>200</v>
      </c>
      <c r="F351" s="74">
        <v>300</v>
      </c>
      <c r="G351" s="74">
        <f t="shared" si="17"/>
        <v>150</v>
      </c>
      <c r="H351" s="80"/>
      <c r="I351" s="10"/>
      <c r="J351" s="10"/>
      <c r="K351" s="4"/>
    </row>
    <row r="352" spans="1:11" ht="19.5" customHeight="1">
      <c r="A352" s="31"/>
      <c r="B352" s="76" t="s">
        <v>299</v>
      </c>
      <c r="C352" s="78"/>
      <c r="D352" s="7"/>
      <c r="E352" s="74">
        <v>1000</v>
      </c>
      <c r="F352" s="74">
        <v>1000</v>
      </c>
      <c r="G352" s="74">
        <f t="shared" si="17"/>
        <v>100</v>
      </c>
      <c r="H352" s="80"/>
      <c r="I352" s="10"/>
      <c r="J352" s="10"/>
      <c r="K352" s="4"/>
    </row>
    <row r="353" spans="1:11" ht="100.5" customHeight="1">
      <c r="A353" s="31">
        <v>122</v>
      </c>
      <c r="B353" s="76" t="s">
        <v>302</v>
      </c>
      <c r="C353" s="78" t="s">
        <v>196</v>
      </c>
      <c r="D353" s="7" t="s">
        <v>21</v>
      </c>
      <c r="E353" s="74">
        <v>23000</v>
      </c>
      <c r="F353" s="74">
        <v>23000</v>
      </c>
      <c r="G353" s="74">
        <f t="shared" si="17"/>
        <v>100</v>
      </c>
      <c r="H353" s="80">
        <v>100</v>
      </c>
      <c r="I353" s="10"/>
      <c r="J353" s="17" t="s">
        <v>72</v>
      </c>
      <c r="K353" s="4"/>
    </row>
    <row r="354" spans="1:11" ht="23.25" customHeight="1">
      <c r="A354" s="31"/>
      <c r="B354" s="77" t="s">
        <v>24</v>
      </c>
      <c r="C354" s="78"/>
      <c r="D354" s="7"/>
      <c r="E354" s="74">
        <v>23000</v>
      </c>
      <c r="F354" s="74">
        <v>23000</v>
      </c>
      <c r="G354" s="74">
        <f t="shared" si="17"/>
        <v>100</v>
      </c>
      <c r="H354" s="80"/>
      <c r="I354" s="10"/>
      <c r="J354" s="10"/>
      <c r="K354" s="4"/>
    </row>
    <row r="355" spans="1:11" ht="18.75" customHeight="1">
      <c r="A355" s="31"/>
      <c r="B355" s="76" t="s">
        <v>202</v>
      </c>
      <c r="C355" s="78"/>
      <c r="D355" s="7"/>
      <c r="E355" s="74"/>
      <c r="F355" s="74"/>
      <c r="G355" s="74"/>
      <c r="H355" s="80"/>
      <c r="I355" s="10"/>
      <c r="J355" s="10"/>
      <c r="K355" s="4"/>
    </row>
    <row r="356" spans="1:11" ht="23.25" customHeight="1">
      <c r="A356" s="31"/>
      <c r="B356" s="76" t="s">
        <v>298</v>
      </c>
      <c r="C356" s="78"/>
      <c r="D356" s="7"/>
      <c r="E356" s="74">
        <v>22500</v>
      </c>
      <c r="F356" s="74">
        <v>22500</v>
      </c>
      <c r="G356" s="74">
        <f t="shared" si="17"/>
        <v>100</v>
      </c>
      <c r="H356" s="80"/>
      <c r="I356" s="10"/>
      <c r="J356" s="10"/>
      <c r="K356" s="4"/>
    </row>
    <row r="357" spans="1:11" ht="22.5" customHeight="1">
      <c r="A357" s="31"/>
      <c r="B357" s="76" t="s">
        <v>299</v>
      </c>
      <c r="C357" s="78"/>
      <c r="D357" s="7"/>
      <c r="E357" s="74">
        <v>500</v>
      </c>
      <c r="F357" s="74">
        <v>500</v>
      </c>
      <c r="G357" s="74">
        <f t="shared" si="17"/>
        <v>100</v>
      </c>
      <c r="H357" s="80"/>
      <c r="I357" s="10"/>
      <c r="J357" s="10"/>
      <c r="K357" s="4"/>
    </row>
    <row r="358" spans="1:11" ht="97.5" customHeight="1">
      <c r="A358" s="31">
        <v>123</v>
      </c>
      <c r="B358" s="76" t="s">
        <v>303</v>
      </c>
      <c r="C358" s="78" t="s">
        <v>196</v>
      </c>
      <c r="D358" s="7" t="s">
        <v>21</v>
      </c>
      <c r="E358" s="74">
        <v>900</v>
      </c>
      <c r="F358" s="74">
        <v>900</v>
      </c>
      <c r="G358" s="74">
        <f t="shared" si="17"/>
        <v>100</v>
      </c>
      <c r="H358" s="80">
        <v>100</v>
      </c>
      <c r="I358" s="10"/>
      <c r="J358" s="17" t="s">
        <v>72</v>
      </c>
      <c r="K358" s="4"/>
    </row>
    <row r="359" spans="1:11" ht="22.5" customHeight="1">
      <c r="A359" s="31"/>
      <c r="B359" s="77" t="s">
        <v>24</v>
      </c>
      <c r="C359" s="78"/>
      <c r="D359" s="7"/>
      <c r="E359" s="74">
        <v>900</v>
      </c>
      <c r="F359" s="74">
        <v>900</v>
      </c>
      <c r="G359" s="74">
        <f t="shared" si="17"/>
        <v>100</v>
      </c>
      <c r="H359" s="80"/>
      <c r="I359" s="10"/>
      <c r="J359" s="10"/>
      <c r="K359" s="4"/>
    </row>
    <row r="360" spans="1:11" ht="21" customHeight="1">
      <c r="A360" s="31"/>
      <c r="B360" s="76" t="s">
        <v>202</v>
      </c>
      <c r="C360" s="78"/>
      <c r="D360" s="7"/>
      <c r="E360" s="74"/>
      <c r="F360" s="74"/>
      <c r="G360" s="74"/>
      <c r="H360" s="80"/>
      <c r="I360" s="10"/>
      <c r="J360" s="10"/>
      <c r="K360" s="4"/>
    </row>
    <row r="361" spans="1:11" ht="23.25" customHeight="1">
      <c r="A361" s="31"/>
      <c r="B361" s="76" t="s">
        <v>211</v>
      </c>
      <c r="C361" s="78"/>
      <c r="D361" s="7"/>
      <c r="E361" s="74">
        <v>200</v>
      </c>
      <c r="F361" s="74">
        <v>200</v>
      </c>
      <c r="G361" s="74">
        <f t="shared" si="17"/>
        <v>100</v>
      </c>
      <c r="H361" s="80"/>
      <c r="I361" s="10"/>
      <c r="J361" s="10"/>
      <c r="K361" s="4"/>
    </row>
    <row r="362" spans="1:11" ht="23.25" customHeight="1">
      <c r="A362" s="31"/>
      <c r="B362" s="76" t="s">
        <v>298</v>
      </c>
      <c r="C362" s="78"/>
      <c r="D362" s="7"/>
      <c r="E362" s="74">
        <v>200</v>
      </c>
      <c r="F362" s="74">
        <v>200</v>
      </c>
      <c r="G362" s="74">
        <f t="shared" si="17"/>
        <v>100</v>
      </c>
      <c r="H362" s="80"/>
      <c r="I362" s="10"/>
      <c r="J362" s="10"/>
      <c r="K362" s="4"/>
    </row>
    <row r="363" spans="1:11" ht="22.5" customHeight="1">
      <c r="A363" s="31"/>
      <c r="B363" s="76" t="s">
        <v>299</v>
      </c>
      <c r="C363" s="78"/>
      <c r="D363" s="7"/>
      <c r="E363" s="74">
        <v>500</v>
      </c>
      <c r="F363" s="74">
        <v>500</v>
      </c>
      <c r="G363" s="74">
        <f t="shared" si="17"/>
        <v>100</v>
      </c>
      <c r="H363" s="80"/>
      <c r="I363" s="10"/>
      <c r="J363" s="10"/>
      <c r="K363" s="4"/>
    </row>
    <row r="364" spans="1:11" ht="70.5" customHeight="1">
      <c r="A364" s="31">
        <v>124</v>
      </c>
      <c r="B364" s="76" t="s">
        <v>304</v>
      </c>
      <c r="C364" s="78" t="s">
        <v>196</v>
      </c>
      <c r="D364" s="7" t="s">
        <v>21</v>
      </c>
      <c r="E364" s="74">
        <v>2626.5</v>
      </c>
      <c r="F364" s="74">
        <v>2621.75</v>
      </c>
      <c r="G364" s="74">
        <f t="shared" si="17"/>
        <v>99.819150961355419</v>
      </c>
      <c r="H364" s="80">
        <v>100</v>
      </c>
      <c r="I364" s="10"/>
      <c r="J364" s="17" t="s">
        <v>72</v>
      </c>
      <c r="K364" s="4"/>
    </row>
    <row r="365" spans="1:11" ht="21" customHeight="1">
      <c r="A365" s="31"/>
      <c r="B365" s="77" t="s">
        <v>18</v>
      </c>
      <c r="C365" s="78"/>
      <c r="D365" s="7"/>
      <c r="E365" s="74">
        <v>2626.5</v>
      </c>
      <c r="F365" s="74">
        <v>2621.75</v>
      </c>
      <c r="G365" s="74">
        <f t="shared" si="17"/>
        <v>99.819150961355419</v>
      </c>
      <c r="H365" s="80"/>
      <c r="I365" s="10"/>
      <c r="J365" s="10"/>
      <c r="K365" s="4"/>
    </row>
    <row r="366" spans="1:11" ht="19.5" customHeight="1">
      <c r="A366" s="31"/>
      <c r="B366" s="76" t="s">
        <v>202</v>
      </c>
      <c r="C366" s="78"/>
      <c r="D366" s="7"/>
      <c r="E366" s="74"/>
      <c r="F366" s="74"/>
      <c r="G366" s="74"/>
      <c r="H366" s="80"/>
      <c r="I366" s="10"/>
      <c r="J366" s="10"/>
      <c r="K366" s="4"/>
    </row>
    <row r="367" spans="1:11" ht="22.5" customHeight="1">
      <c r="A367" s="31"/>
      <c r="B367" s="76" t="s">
        <v>211</v>
      </c>
      <c r="C367" s="78"/>
      <c r="D367" s="7"/>
      <c r="E367" s="74" t="s">
        <v>245</v>
      </c>
      <c r="F367" s="74">
        <v>0</v>
      </c>
      <c r="G367" s="74">
        <v>0</v>
      </c>
      <c r="H367" s="80"/>
      <c r="I367" s="10"/>
      <c r="J367" s="10"/>
      <c r="K367" s="4"/>
    </row>
    <row r="368" spans="1:11" ht="24" customHeight="1">
      <c r="A368" s="31"/>
      <c r="B368" s="76" t="s">
        <v>298</v>
      </c>
      <c r="C368" s="78"/>
      <c r="D368" s="7"/>
      <c r="E368" s="74">
        <v>2626.5</v>
      </c>
      <c r="F368" s="128">
        <v>2621.75</v>
      </c>
      <c r="G368" s="74">
        <f t="shared" si="17"/>
        <v>99.819150961355419</v>
      </c>
      <c r="H368" s="80"/>
      <c r="I368" s="10"/>
      <c r="J368" s="10"/>
      <c r="K368" s="4"/>
    </row>
    <row r="369" spans="1:11" ht="19.5" customHeight="1">
      <c r="A369" s="31"/>
      <c r="B369" s="76" t="s">
        <v>299</v>
      </c>
      <c r="C369" s="78"/>
      <c r="D369" s="7"/>
      <c r="E369" s="74" t="s">
        <v>245</v>
      </c>
      <c r="F369" s="74">
        <v>0</v>
      </c>
      <c r="G369" s="74">
        <v>0</v>
      </c>
      <c r="H369" s="80"/>
      <c r="I369" s="10"/>
      <c r="J369" s="10"/>
      <c r="K369" s="4"/>
    </row>
    <row r="370" spans="1:11" ht="67.5" customHeight="1">
      <c r="A370" s="31">
        <v>125</v>
      </c>
      <c r="B370" s="76" t="s">
        <v>305</v>
      </c>
      <c r="C370" s="78" t="s">
        <v>196</v>
      </c>
      <c r="D370" s="7" t="s">
        <v>21</v>
      </c>
      <c r="E370" s="74">
        <v>51500</v>
      </c>
      <c r="F370" s="74">
        <v>52942</v>
      </c>
      <c r="G370" s="74">
        <f t="shared" si="17"/>
        <v>102.8</v>
      </c>
      <c r="H370" s="80">
        <v>100</v>
      </c>
      <c r="I370" s="10"/>
      <c r="J370" s="17" t="s">
        <v>72</v>
      </c>
      <c r="K370" s="4"/>
    </row>
    <row r="371" spans="1:11" ht="25.5" customHeight="1">
      <c r="A371" s="31"/>
      <c r="B371" s="77" t="s">
        <v>18</v>
      </c>
      <c r="C371" s="78"/>
      <c r="D371" s="7"/>
      <c r="E371" s="74">
        <v>12000</v>
      </c>
      <c r="F371" s="74">
        <v>10092</v>
      </c>
      <c r="G371" s="74">
        <f t="shared" si="17"/>
        <v>84.1</v>
      </c>
      <c r="H371" s="80"/>
      <c r="I371" s="4"/>
      <c r="J371" s="4"/>
      <c r="K371" s="4"/>
    </row>
    <row r="372" spans="1:11" ht="17.25" customHeight="1">
      <c r="A372" s="31"/>
      <c r="B372" s="77" t="s">
        <v>24</v>
      </c>
      <c r="C372" s="78"/>
      <c r="D372" s="7"/>
      <c r="E372" s="74">
        <v>39500</v>
      </c>
      <c r="F372" s="74">
        <v>42850</v>
      </c>
      <c r="G372" s="74">
        <f t="shared" si="17"/>
        <v>108.48101265822785</v>
      </c>
      <c r="H372" s="80"/>
      <c r="I372" s="4"/>
      <c r="J372" s="4"/>
      <c r="K372" s="4"/>
    </row>
    <row r="373" spans="1:11" ht="17.25" customHeight="1">
      <c r="A373" s="31"/>
      <c r="B373" s="76" t="s">
        <v>202</v>
      </c>
      <c r="C373" s="78"/>
      <c r="D373" s="7"/>
      <c r="E373" s="74"/>
      <c r="F373" s="74"/>
      <c r="G373" s="74"/>
      <c r="H373" s="80"/>
      <c r="I373" s="4"/>
      <c r="J373" s="4"/>
      <c r="K373" s="4"/>
    </row>
    <row r="374" spans="1:11" ht="17.25" customHeight="1">
      <c r="A374" s="31"/>
      <c r="B374" s="76" t="s">
        <v>211</v>
      </c>
      <c r="C374" s="78"/>
      <c r="D374" s="7"/>
      <c r="E374" s="74">
        <v>5000</v>
      </c>
      <c r="F374" s="74">
        <v>2999.32</v>
      </c>
      <c r="G374" s="74">
        <f t="shared" si="17"/>
        <v>59.986400000000003</v>
      </c>
      <c r="H374" s="80"/>
      <c r="I374" s="4"/>
      <c r="J374" s="4"/>
      <c r="K374" s="4"/>
    </row>
    <row r="375" spans="1:11" ht="21" customHeight="1">
      <c r="A375" s="31"/>
      <c r="B375" s="76" t="s">
        <v>18</v>
      </c>
      <c r="C375" s="78"/>
      <c r="D375" s="7"/>
      <c r="E375" s="74">
        <v>4000</v>
      </c>
      <c r="F375" s="74">
        <v>1999.32</v>
      </c>
      <c r="G375" s="74">
        <f t="shared" si="17"/>
        <v>49.982999999999997</v>
      </c>
      <c r="H375" s="80"/>
      <c r="I375" s="4"/>
      <c r="J375" s="4"/>
      <c r="K375" s="4"/>
    </row>
    <row r="376" spans="1:11" ht="21" customHeight="1">
      <c r="A376" s="31"/>
      <c r="B376" s="76" t="s">
        <v>24</v>
      </c>
      <c r="C376" s="78"/>
      <c r="D376" s="7"/>
      <c r="E376" s="74">
        <v>1000</v>
      </c>
      <c r="F376" s="74">
        <v>1000</v>
      </c>
      <c r="G376" s="74">
        <f t="shared" si="17"/>
        <v>100</v>
      </c>
      <c r="H376" s="80"/>
      <c r="I376" s="4"/>
      <c r="J376" s="4"/>
      <c r="K376" s="4"/>
    </row>
    <row r="377" spans="1:11" ht="19.5" customHeight="1">
      <c r="A377" s="31"/>
      <c r="B377" s="76" t="s">
        <v>298</v>
      </c>
      <c r="C377" s="78"/>
      <c r="D377" s="7"/>
      <c r="E377" s="74">
        <v>20000</v>
      </c>
      <c r="F377" s="74">
        <v>23340.18</v>
      </c>
      <c r="G377" s="74">
        <f t="shared" si="17"/>
        <v>116.70089999999999</v>
      </c>
      <c r="H377" s="80"/>
      <c r="I377" s="4"/>
      <c r="J377" s="4"/>
      <c r="K377" s="4"/>
    </row>
    <row r="378" spans="1:11" ht="17.25" customHeight="1">
      <c r="A378" s="31"/>
      <c r="B378" s="76" t="s">
        <v>18</v>
      </c>
      <c r="C378" s="78"/>
      <c r="D378" s="7"/>
      <c r="E378" s="74">
        <v>8000</v>
      </c>
      <c r="F378" s="74">
        <v>7990.18</v>
      </c>
      <c r="G378" s="74">
        <f t="shared" si="17"/>
        <v>99.877250000000004</v>
      </c>
      <c r="H378" s="80"/>
      <c r="I378" s="4"/>
      <c r="J378" s="4"/>
      <c r="K378" s="4"/>
    </row>
    <row r="379" spans="1:11" ht="24" customHeight="1">
      <c r="A379" s="31"/>
      <c r="B379" s="76" t="s">
        <v>24</v>
      </c>
      <c r="C379" s="78"/>
      <c r="D379" s="7"/>
      <c r="E379" s="74">
        <v>12000</v>
      </c>
      <c r="F379" s="74">
        <v>15350</v>
      </c>
      <c r="G379" s="74">
        <f t="shared" si="17"/>
        <v>127.91666666666666</v>
      </c>
      <c r="H379" s="80"/>
      <c r="I379" s="4"/>
      <c r="J379" s="4"/>
      <c r="K379" s="4"/>
    </row>
    <row r="380" spans="1:11" ht="17.25" customHeight="1">
      <c r="A380" s="31"/>
      <c r="B380" s="76" t="s">
        <v>299</v>
      </c>
      <c r="C380" s="78"/>
      <c r="D380" s="7"/>
      <c r="E380" s="74">
        <v>26500</v>
      </c>
      <c r="F380" s="74">
        <v>26602.5</v>
      </c>
      <c r="G380" s="74">
        <f t="shared" si="17"/>
        <v>100.38679245283019</v>
      </c>
      <c r="H380" s="80"/>
      <c r="I380" s="4"/>
      <c r="J380" s="4"/>
      <c r="K380" s="4"/>
    </row>
    <row r="381" spans="1:11" ht="21.75" customHeight="1">
      <c r="A381" s="31"/>
      <c r="B381" s="76" t="s">
        <v>18</v>
      </c>
      <c r="C381" s="78"/>
      <c r="D381" s="7"/>
      <c r="E381" s="74" t="s">
        <v>245</v>
      </c>
      <c r="F381" s="74">
        <v>102.5</v>
      </c>
      <c r="G381" s="74"/>
      <c r="H381" s="80"/>
      <c r="I381" s="4"/>
      <c r="J381" s="4"/>
      <c r="K381" s="4"/>
    </row>
    <row r="382" spans="1:11" ht="20.25" customHeight="1">
      <c r="A382" s="31"/>
      <c r="B382" s="76" t="s">
        <v>24</v>
      </c>
      <c r="C382" s="78"/>
      <c r="D382" s="7"/>
      <c r="E382" s="74">
        <v>26500</v>
      </c>
      <c r="F382" s="74">
        <v>26500</v>
      </c>
      <c r="G382" s="74">
        <f t="shared" si="17"/>
        <v>100</v>
      </c>
      <c r="H382" s="80"/>
      <c r="I382" s="4"/>
      <c r="J382" s="4"/>
      <c r="K382" s="4"/>
    </row>
    <row r="383" spans="1:11" ht="72" customHeight="1">
      <c r="A383" s="31">
        <v>126</v>
      </c>
      <c r="B383" s="76" t="s">
        <v>306</v>
      </c>
      <c r="C383" s="78" t="s">
        <v>196</v>
      </c>
      <c r="D383" s="7" t="s">
        <v>21</v>
      </c>
      <c r="E383" s="74">
        <v>67000</v>
      </c>
      <c r="F383" s="74">
        <v>90151.44</v>
      </c>
      <c r="G383" s="74">
        <f t="shared" si="17"/>
        <v>134.55438805970149</v>
      </c>
      <c r="H383" s="80">
        <v>100</v>
      </c>
      <c r="I383" s="4"/>
      <c r="J383" s="17" t="s">
        <v>72</v>
      </c>
      <c r="K383" s="4"/>
    </row>
    <row r="384" spans="1:11" ht="17.25" customHeight="1">
      <c r="A384" s="31"/>
      <c r="B384" s="77" t="s">
        <v>24</v>
      </c>
      <c r="C384" s="16"/>
      <c r="D384" s="16"/>
      <c r="E384" s="74">
        <v>67000</v>
      </c>
      <c r="F384" s="74">
        <v>90000</v>
      </c>
      <c r="G384" s="74">
        <f t="shared" si="17"/>
        <v>134.32835820895522</v>
      </c>
      <c r="H384" s="80"/>
      <c r="I384" s="4"/>
      <c r="J384" s="4"/>
      <c r="K384" s="4"/>
    </row>
    <row r="385" spans="1:11" ht="17.25" customHeight="1">
      <c r="A385" s="31"/>
      <c r="B385" s="76" t="s">
        <v>202</v>
      </c>
      <c r="C385" s="16"/>
      <c r="D385" s="16"/>
      <c r="E385" s="74"/>
      <c r="F385" s="74"/>
      <c r="G385" s="74"/>
      <c r="H385" s="80"/>
      <c r="I385" s="4"/>
      <c r="J385" s="4"/>
      <c r="K385" s="4"/>
    </row>
    <row r="386" spans="1:11" ht="17.25" customHeight="1">
      <c r="A386" s="31"/>
      <c r="B386" s="76" t="s">
        <v>298</v>
      </c>
      <c r="C386" s="16"/>
      <c r="D386" s="16"/>
      <c r="E386" s="74">
        <v>60000</v>
      </c>
      <c r="F386" s="74">
        <v>83000</v>
      </c>
      <c r="G386" s="74">
        <f t="shared" si="17"/>
        <v>138.33333333333334</v>
      </c>
      <c r="H386" s="80"/>
      <c r="I386" s="4"/>
      <c r="J386" s="4"/>
      <c r="K386" s="4"/>
    </row>
    <row r="387" spans="1:11" ht="17.25" customHeight="1">
      <c r="A387" s="31"/>
      <c r="B387" s="76" t="s">
        <v>299</v>
      </c>
      <c r="C387" s="16"/>
      <c r="D387" s="16"/>
      <c r="E387" s="74">
        <v>7000</v>
      </c>
      <c r="F387" s="74">
        <v>7151.44</v>
      </c>
      <c r="G387" s="74">
        <f t="shared" si="17"/>
        <v>102.16342857142857</v>
      </c>
      <c r="H387" s="80"/>
      <c r="I387" s="4"/>
      <c r="J387" s="4"/>
      <c r="K387" s="4"/>
    </row>
    <row r="388" spans="1:11" ht="17.25" customHeight="1">
      <c r="A388" s="31"/>
      <c r="B388" s="77" t="s">
        <v>18</v>
      </c>
      <c r="C388" s="16"/>
      <c r="D388" s="16"/>
      <c r="E388" s="74"/>
      <c r="F388" s="74">
        <v>151.63999999999999</v>
      </c>
      <c r="G388" s="74"/>
      <c r="H388" s="80"/>
      <c r="I388" s="4"/>
      <c r="J388" s="4"/>
      <c r="K388" s="4"/>
    </row>
    <row r="389" spans="1:11" ht="17.25" customHeight="1">
      <c r="A389" s="31"/>
      <c r="B389" s="77" t="s">
        <v>202</v>
      </c>
      <c r="C389" s="16"/>
      <c r="D389" s="16"/>
      <c r="E389" s="74"/>
      <c r="F389" s="74"/>
      <c r="G389" s="74"/>
      <c r="H389" s="80"/>
      <c r="I389" s="4"/>
      <c r="J389" s="4"/>
      <c r="K389" s="4"/>
    </row>
    <row r="390" spans="1:11" ht="17.25" customHeight="1">
      <c r="A390" s="31"/>
      <c r="B390" s="76" t="s">
        <v>299</v>
      </c>
      <c r="C390" s="16"/>
      <c r="D390" s="16"/>
      <c r="E390" s="74"/>
      <c r="F390" s="74">
        <v>151.63999999999999</v>
      </c>
      <c r="G390" s="74"/>
      <c r="H390" s="80"/>
      <c r="I390" s="4"/>
      <c r="J390" s="4"/>
      <c r="K390" s="4"/>
    </row>
    <row r="391" spans="1:11" ht="77.25" customHeight="1">
      <c r="A391" s="31">
        <v>127</v>
      </c>
      <c r="B391" s="76" t="s">
        <v>307</v>
      </c>
      <c r="C391" s="78" t="s">
        <v>196</v>
      </c>
      <c r="D391" s="7" t="s">
        <v>380</v>
      </c>
      <c r="E391" s="74">
        <v>4500</v>
      </c>
      <c r="F391" s="74">
        <v>9210</v>
      </c>
      <c r="G391" s="74">
        <f t="shared" si="17"/>
        <v>204.66666666666669</v>
      </c>
      <c r="H391" s="80">
        <v>100</v>
      </c>
      <c r="I391" s="4"/>
      <c r="J391" s="17" t="s">
        <v>275</v>
      </c>
      <c r="K391" s="4"/>
    </row>
    <row r="392" spans="1:11" ht="17.25" customHeight="1">
      <c r="A392" s="31"/>
      <c r="B392" s="77" t="s">
        <v>24</v>
      </c>
      <c r="C392" s="78"/>
      <c r="D392" s="7"/>
      <c r="E392" s="74">
        <v>4500</v>
      </c>
      <c r="F392" s="74">
        <v>9210</v>
      </c>
      <c r="G392" s="74">
        <f t="shared" si="17"/>
        <v>204.66666666666669</v>
      </c>
      <c r="H392" s="80"/>
      <c r="I392" s="4"/>
      <c r="J392" s="4"/>
      <c r="K392" s="4"/>
    </row>
    <row r="393" spans="1:11" ht="17.25" customHeight="1">
      <c r="A393" s="31"/>
      <c r="B393" s="76" t="s">
        <v>202</v>
      </c>
      <c r="C393" s="78"/>
      <c r="D393" s="7"/>
      <c r="E393" s="74"/>
      <c r="F393" s="74"/>
      <c r="G393" s="74"/>
      <c r="H393" s="80"/>
      <c r="I393" s="4"/>
      <c r="J393" s="4"/>
      <c r="K393" s="4"/>
    </row>
    <row r="394" spans="1:11" ht="17.25" customHeight="1">
      <c r="A394" s="31"/>
      <c r="B394" s="76" t="s">
        <v>211</v>
      </c>
      <c r="C394" s="16"/>
      <c r="D394" s="16"/>
      <c r="E394" s="74">
        <v>500</v>
      </c>
      <c r="F394" s="74">
        <v>500</v>
      </c>
      <c r="G394" s="74">
        <f t="shared" si="17"/>
        <v>100</v>
      </c>
      <c r="H394" s="80"/>
      <c r="I394" s="4"/>
      <c r="J394" s="4"/>
      <c r="K394" s="4"/>
    </row>
    <row r="395" spans="1:11" ht="17.25" customHeight="1">
      <c r="A395" s="31"/>
      <c r="B395" s="76" t="s">
        <v>298</v>
      </c>
      <c r="C395" s="16"/>
      <c r="D395" s="16"/>
      <c r="E395" s="74">
        <v>2500</v>
      </c>
      <c r="F395" s="74">
        <v>7210</v>
      </c>
      <c r="G395" s="74">
        <f t="shared" si="17"/>
        <v>288.39999999999998</v>
      </c>
      <c r="H395" s="80"/>
      <c r="I395" s="4"/>
      <c r="J395" s="4"/>
      <c r="K395" s="4"/>
    </row>
    <row r="396" spans="1:11" ht="17.25" customHeight="1">
      <c r="A396" s="31"/>
      <c r="B396" s="76" t="s">
        <v>299</v>
      </c>
      <c r="C396" s="16"/>
      <c r="D396" s="16"/>
      <c r="E396" s="74">
        <v>1500</v>
      </c>
      <c r="F396" s="74">
        <v>1500</v>
      </c>
      <c r="G396" s="74">
        <f t="shared" si="17"/>
        <v>100</v>
      </c>
      <c r="H396" s="80"/>
      <c r="I396" s="4"/>
      <c r="J396" s="4"/>
      <c r="K396" s="4"/>
    </row>
    <row r="397" spans="1:11" ht="101.25" customHeight="1">
      <c r="A397" s="31">
        <v>128</v>
      </c>
      <c r="B397" s="76" t="s">
        <v>308</v>
      </c>
      <c r="C397" s="78" t="s">
        <v>71</v>
      </c>
      <c r="D397" s="7" t="s">
        <v>21</v>
      </c>
      <c r="E397" s="74">
        <v>1000</v>
      </c>
      <c r="F397" s="74">
        <v>800</v>
      </c>
      <c r="G397" s="74">
        <f t="shared" si="17"/>
        <v>80</v>
      </c>
      <c r="H397" s="80">
        <v>100</v>
      </c>
      <c r="I397" s="4"/>
      <c r="J397" s="17" t="s">
        <v>72</v>
      </c>
      <c r="K397" s="4"/>
    </row>
    <row r="398" spans="1:11" ht="17.25" customHeight="1">
      <c r="A398" s="31"/>
      <c r="B398" s="77" t="s">
        <v>24</v>
      </c>
      <c r="C398" s="78"/>
      <c r="D398" s="7"/>
      <c r="E398" s="85">
        <v>1000</v>
      </c>
      <c r="F398" s="85">
        <v>800</v>
      </c>
      <c r="G398" s="85">
        <f t="shared" si="17"/>
        <v>80</v>
      </c>
      <c r="H398" s="80"/>
      <c r="I398" s="4"/>
      <c r="J398" s="4"/>
      <c r="K398" s="4"/>
    </row>
    <row r="399" spans="1:11" ht="17.25" customHeight="1">
      <c r="A399" s="31"/>
      <c r="B399" s="76" t="s">
        <v>202</v>
      </c>
      <c r="C399" s="78"/>
      <c r="D399" s="7"/>
      <c r="E399" s="85"/>
      <c r="F399" s="85"/>
      <c r="G399" s="85"/>
      <c r="H399" s="80"/>
      <c r="I399" s="4"/>
      <c r="J399" s="4"/>
      <c r="K399" s="4"/>
    </row>
    <row r="400" spans="1:11" ht="33.75" customHeight="1">
      <c r="A400" s="31"/>
      <c r="B400" s="76" t="s">
        <v>309</v>
      </c>
      <c r="C400" s="78"/>
      <c r="D400" s="7"/>
      <c r="E400" s="85">
        <v>800</v>
      </c>
      <c r="F400" s="85">
        <v>800</v>
      </c>
      <c r="G400" s="85">
        <f t="shared" si="17"/>
        <v>100</v>
      </c>
      <c r="H400" s="80"/>
      <c r="I400" s="4"/>
      <c r="J400" s="4"/>
      <c r="K400" s="4"/>
    </row>
    <row r="401" spans="1:11" ht="24" customHeight="1">
      <c r="A401" s="31"/>
      <c r="B401" s="76" t="s">
        <v>310</v>
      </c>
      <c r="C401" s="78"/>
      <c r="D401" s="7"/>
      <c r="E401" s="85">
        <v>200</v>
      </c>
      <c r="F401" s="85">
        <v>0</v>
      </c>
      <c r="G401" s="85">
        <f t="shared" si="17"/>
        <v>0</v>
      </c>
      <c r="H401" s="80"/>
      <c r="I401" s="4"/>
      <c r="J401" s="4"/>
      <c r="K401" s="4"/>
    </row>
    <row r="402" spans="1:11" ht="66" customHeight="1">
      <c r="A402" s="31">
        <v>129</v>
      </c>
      <c r="B402" s="76" t="s">
        <v>300</v>
      </c>
      <c r="C402" s="78" t="s">
        <v>71</v>
      </c>
      <c r="D402" s="7" t="s">
        <v>21</v>
      </c>
      <c r="E402" s="74">
        <v>1200</v>
      </c>
      <c r="F402" s="74">
        <v>500</v>
      </c>
      <c r="G402" s="74">
        <f t="shared" si="17"/>
        <v>41.666666666666671</v>
      </c>
      <c r="H402" s="80">
        <v>100</v>
      </c>
      <c r="I402" s="4"/>
      <c r="J402" s="17" t="s">
        <v>72</v>
      </c>
      <c r="K402" s="4"/>
    </row>
    <row r="403" spans="1:11" ht="17.25" customHeight="1">
      <c r="A403" s="31"/>
      <c r="B403" s="77" t="s">
        <v>24</v>
      </c>
      <c r="C403" s="78"/>
      <c r="D403" s="7"/>
      <c r="E403" s="85">
        <v>1200</v>
      </c>
      <c r="F403" s="85">
        <v>500</v>
      </c>
      <c r="G403" s="85">
        <f t="shared" ref="G403:G464" si="18">F403/E403*100</f>
        <v>41.666666666666671</v>
      </c>
      <c r="H403" s="80"/>
      <c r="I403" s="4"/>
      <c r="J403" s="4"/>
      <c r="K403" s="4"/>
    </row>
    <row r="404" spans="1:11" ht="17.25" customHeight="1">
      <c r="A404" s="31"/>
      <c r="B404" s="76" t="s">
        <v>202</v>
      </c>
      <c r="C404" s="78"/>
      <c r="D404" s="7"/>
      <c r="E404" s="105"/>
      <c r="F404" s="85"/>
      <c r="G404" s="85"/>
      <c r="H404" s="80"/>
      <c r="I404" s="4"/>
      <c r="J404" s="4"/>
      <c r="K404" s="4"/>
    </row>
    <row r="405" spans="1:11" ht="33.75" customHeight="1">
      <c r="A405" s="31"/>
      <c r="B405" s="76" t="s">
        <v>309</v>
      </c>
      <c r="C405" s="78"/>
      <c r="D405" s="7"/>
      <c r="E405" s="85">
        <v>500</v>
      </c>
      <c r="F405" s="85">
        <v>500</v>
      </c>
      <c r="G405" s="85">
        <f t="shared" si="18"/>
        <v>100</v>
      </c>
      <c r="H405" s="80"/>
      <c r="I405" s="4"/>
      <c r="J405" s="4"/>
      <c r="K405" s="4"/>
    </row>
    <row r="406" spans="1:11" ht="17.25" customHeight="1">
      <c r="A406" s="31"/>
      <c r="B406" s="76" t="s">
        <v>310</v>
      </c>
      <c r="C406" s="78"/>
      <c r="D406" s="7"/>
      <c r="E406" s="85">
        <v>700</v>
      </c>
      <c r="F406" s="85">
        <v>0</v>
      </c>
      <c r="G406" s="85">
        <f t="shared" si="18"/>
        <v>0</v>
      </c>
      <c r="H406" s="80"/>
      <c r="I406" s="4"/>
      <c r="J406" s="4"/>
      <c r="K406" s="4"/>
    </row>
    <row r="407" spans="1:11" ht="133.5" customHeight="1">
      <c r="A407" s="31">
        <v>130</v>
      </c>
      <c r="B407" s="76" t="s">
        <v>301</v>
      </c>
      <c r="C407" s="78" t="s">
        <v>71</v>
      </c>
      <c r="D407" s="7" t="s">
        <v>21</v>
      </c>
      <c r="E407" s="74">
        <v>400</v>
      </c>
      <c r="F407" s="74">
        <v>200</v>
      </c>
      <c r="G407" s="74">
        <f t="shared" si="18"/>
        <v>50</v>
      </c>
      <c r="H407" s="80">
        <v>100</v>
      </c>
      <c r="I407" s="4"/>
      <c r="J407" s="17" t="s">
        <v>72</v>
      </c>
      <c r="K407" s="4"/>
    </row>
    <row r="408" spans="1:11" ht="17.25" customHeight="1">
      <c r="A408" s="31"/>
      <c r="B408" s="77" t="s">
        <v>24</v>
      </c>
      <c r="C408" s="78"/>
      <c r="D408" s="7"/>
      <c r="E408" s="85">
        <v>400</v>
      </c>
      <c r="F408" s="85">
        <v>200</v>
      </c>
      <c r="G408" s="85">
        <f t="shared" si="18"/>
        <v>50</v>
      </c>
      <c r="H408" s="80"/>
      <c r="I408" s="4"/>
      <c r="J408" s="4"/>
      <c r="K408" s="4"/>
    </row>
    <row r="409" spans="1:11" ht="17.25" customHeight="1">
      <c r="A409" s="31"/>
      <c r="B409" s="76" t="s">
        <v>202</v>
      </c>
      <c r="C409" s="78"/>
      <c r="D409" s="7"/>
      <c r="E409" s="85"/>
      <c r="F409" s="85"/>
      <c r="G409" s="85"/>
      <c r="H409" s="80"/>
      <c r="I409" s="4"/>
      <c r="J409" s="4"/>
      <c r="K409" s="4"/>
    </row>
    <row r="410" spans="1:11" ht="36.75" customHeight="1">
      <c r="A410" s="31"/>
      <c r="B410" s="76" t="s">
        <v>309</v>
      </c>
      <c r="C410" s="78"/>
      <c r="D410" s="7"/>
      <c r="E410" s="85">
        <v>200</v>
      </c>
      <c r="F410" s="85">
        <v>200</v>
      </c>
      <c r="G410" s="85">
        <f t="shared" si="18"/>
        <v>100</v>
      </c>
      <c r="H410" s="80"/>
      <c r="I410" s="4"/>
      <c r="J410" s="4"/>
      <c r="K410" s="4"/>
    </row>
    <row r="411" spans="1:11" ht="17.25" customHeight="1">
      <c r="A411" s="31"/>
      <c r="B411" s="76" t="s">
        <v>310</v>
      </c>
      <c r="C411" s="78"/>
      <c r="D411" s="7"/>
      <c r="E411" s="85">
        <v>200</v>
      </c>
      <c r="F411" s="85">
        <v>0</v>
      </c>
      <c r="G411" s="85">
        <f t="shared" si="18"/>
        <v>0</v>
      </c>
      <c r="H411" s="80"/>
      <c r="I411" s="4"/>
      <c r="J411" s="4"/>
      <c r="K411" s="4"/>
    </row>
    <row r="412" spans="1:11" ht="101.25" customHeight="1">
      <c r="A412" s="31">
        <v>131</v>
      </c>
      <c r="B412" s="76" t="s">
        <v>303</v>
      </c>
      <c r="C412" s="78" t="s">
        <v>71</v>
      </c>
      <c r="D412" s="7" t="s">
        <v>21</v>
      </c>
      <c r="E412" s="74">
        <v>700</v>
      </c>
      <c r="F412" s="74">
        <v>325</v>
      </c>
      <c r="G412" s="74">
        <f t="shared" si="18"/>
        <v>46.428571428571431</v>
      </c>
      <c r="H412" s="80">
        <v>100</v>
      </c>
      <c r="I412" s="4"/>
      <c r="J412" s="17" t="s">
        <v>72</v>
      </c>
      <c r="K412" s="4"/>
    </row>
    <row r="413" spans="1:11" ht="17.25" customHeight="1">
      <c r="A413" s="31"/>
      <c r="B413" s="77" t="s">
        <v>24</v>
      </c>
      <c r="C413" s="78"/>
      <c r="D413" s="7"/>
      <c r="E413" s="85">
        <v>700</v>
      </c>
      <c r="F413" s="85">
        <v>325</v>
      </c>
      <c r="G413" s="85">
        <f t="shared" si="18"/>
        <v>46.428571428571431</v>
      </c>
      <c r="H413" s="80"/>
      <c r="I413" s="4"/>
      <c r="J413" s="4"/>
      <c r="K413" s="4"/>
    </row>
    <row r="414" spans="1:11" ht="17.25" customHeight="1">
      <c r="A414" s="31"/>
      <c r="B414" s="76" t="s">
        <v>202</v>
      </c>
      <c r="C414" s="78"/>
      <c r="D414" s="7"/>
      <c r="E414" s="85"/>
      <c r="F414" s="85"/>
      <c r="G414" s="85"/>
      <c r="H414" s="80"/>
      <c r="I414" s="4"/>
      <c r="J414" s="4"/>
      <c r="K414" s="4"/>
    </row>
    <row r="415" spans="1:11" ht="35.25" customHeight="1">
      <c r="A415" s="31"/>
      <c r="B415" s="76" t="s">
        <v>309</v>
      </c>
      <c r="C415" s="78"/>
      <c r="D415" s="7"/>
      <c r="E415" s="85">
        <v>500</v>
      </c>
      <c r="F415" s="85">
        <v>325</v>
      </c>
      <c r="G415" s="85">
        <f t="shared" si="18"/>
        <v>65</v>
      </c>
      <c r="H415" s="80"/>
      <c r="I415" s="4"/>
      <c r="J415" s="4"/>
      <c r="K415" s="4"/>
    </row>
    <row r="416" spans="1:11" ht="17.25" customHeight="1">
      <c r="A416" s="31"/>
      <c r="B416" s="76" t="s">
        <v>310</v>
      </c>
      <c r="C416" s="78"/>
      <c r="D416" s="7"/>
      <c r="E416" s="85">
        <v>200</v>
      </c>
      <c r="F416" s="85">
        <v>0</v>
      </c>
      <c r="G416" s="85">
        <f t="shared" si="18"/>
        <v>0</v>
      </c>
      <c r="H416" s="80"/>
      <c r="I416" s="4"/>
      <c r="J416" s="4"/>
      <c r="K416" s="4"/>
    </row>
    <row r="417" spans="1:11" ht="83.25" customHeight="1">
      <c r="A417" s="31">
        <v>132</v>
      </c>
      <c r="B417" s="76" t="s">
        <v>311</v>
      </c>
      <c r="C417" s="78" t="s">
        <v>71</v>
      </c>
      <c r="D417" s="7" t="s">
        <v>21</v>
      </c>
      <c r="E417" s="74">
        <v>400</v>
      </c>
      <c r="F417" s="74">
        <v>119.34</v>
      </c>
      <c r="G417" s="74">
        <f t="shared" si="18"/>
        <v>29.835000000000001</v>
      </c>
      <c r="H417" s="80">
        <v>100</v>
      </c>
      <c r="I417" s="4"/>
      <c r="J417" s="17" t="s">
        <v>72</v>
      </c>
      <c r="K417" s="4"/>
    </row>
    <row r="418" spans="1:11" ht="24.75" customHeight="1">
      <c r="A418" s="31"/>
      <c r="B418" s="77" t="s">
        <v>24</v>
      </c>
      <c r="C418" s="78"/>
      <c r="D418" s="7"/>
      <c r="E418" s="85">
        <v>400</v>
      </c>
      <c r="F418" s="85">
        <v>119.34</v>
      </c>
      <c r="G418" s="85">
        <f t="shared" si="18"/>
        <v>29.835000000000001</v>
      </c>
      <c r="H418" s="80"/>
      <c r="I418" s="4"/>
      <c r="J418" s="4"/>
      <c r="K418" s="4"/>
    </row>
    <row r="419" spans="1:11" ht="90" customHeight="1">
      <c r="A419" s="31">
        <v>133</v>
      </c>
      <c r="B419" s="76" t="s">
        <v>312</v>
      </c>
      <c r="C419" s="78" t="s">
        <v>71</v>
      </c>
      <c r="D419" s="7" t="s">
        <v>21</v>
      </c>
      <c r="E419" s="74">
        <v>400</v>
      </c>
      <c r="F419" s="74">
        <v>480</v>
      </c>
      <c r="G419" s="74">
        <f t="shared" si="18"/>
        <v>120</v>
      </c>
      <c r="H419" s="80">
        <v>100</v>
      </c>
      <c r="I419" s="4"/>
      <c r="J419" s="17" t="s">
        <v>72</v>
      </c>
      <c r="K419" s="4"/>
    </row>
    <row r="420" spans="1:11" ht="17.25" customHeight="1">
      <c r="A420" s="31"/>
      <c r="B420" s="77" t="s">
        <v>24</v>
      </c>
      <c r="C420" s="78"/>
      <c r="D420" s="7"/>
      <c r="E420" s="85">
        <v>400</v>
      </c>
      <c r="F420" s="85">
        <v>480</v>
      </c>
      <c r="G420" s="85">
        <f t="shared" si="18"/>
        <v>120</v>
      </c>
      <c r="H420" s="80"/>
      <c r="I420" s="4"/>
      <c r="J420" s="4"/>
      <c r="K420" s="4"/>
    </row>
    <row r="421" spans="1:11" ht="69" customHeight="1">
      <c r="A421" s="31">
        <v>134</v>
      </c>
      <c r="B421" s="76" t="s">
        <v>313</v>
      </c>
      <c r="C421" s="78" t="s">
        <v>71</v>
      </c>
      <c r="D421" s="7" t="s">
        <v>21</v>
      </c>
      <c r="E421" s="74">
        <v>1800</v>
      </c>
      <c r="F421" s="74">
        <v>1800</v>
      </c>
      <c r="G421" s="74">
        <f t="shared" si="18"/>
        <v>100</v>
      </c>
      <c r="H421" s="80">
        <v>100</v>
      </c>
      <c r="I421" s="4"/>
      <c r="J421" s="17" t="s">
        <v>72</v>
      </c>
      <c r="K421" s="4"/>
    </row>
    <row r="422" spans="1:11" ht="17.25" customHeight="1">
      <c r="A422" s="31"/>
      <c r="B422" s="77" t="s">
        <v>24</v>
      </c>
      <c r="C422" s="78"/>
      <c r="D422" s="7"/>
      <c r="E422" s="85">
        <v>1800</v>
      </c>
      <c r="F422" s="85">
        <v>1800</v>
      </c>
      <c r="G422" s="85">
        <f t="shared" si="18"/>
        <v>100</v>
      </c>
      <c r="H422" s="80"/>
      <c r="I422" s="4"/>
      <c r="J422" s="4"/>
      <c r="K422" s="4"/>
    </row>
    <row r="423" spans="1:11" ht="66.75" customHeight="1">
      <c r="A423" s="31">
        <v>135</v>
      </c>
      <c r="B423" s="76" t="s">
        <v>314</v>
      </c>
      <c r="C423" s="78" t="s">
        <v>71</v>
      </c>
      <c r="D423" s="7" t="s">
        <v>21</v>
      </c>
      <c r="E423" s="74">
        <v>1500</v>
      </c>
      <c r="F423" s="74">
        <v>1900</v>
      </c>
      <c r="G423" s="74">
        <f t="shared" si="18"/>
        <v>126.66666666666666</v>
      </c>
      <c r="H423" s="80">
        <v>100</v>
      </c>
      <c r="I423" s="4"/>
      <c r="J423" s="17" t="s">
        <v>72</v>
      </c>
      <c r="K423" s="4"/>
    </row>
    <row r="424" spans="1:11" ht="17.25" customHeight="1">
      <c r="A424" s="31"/>
      <c r="B424" s="77" t="s">
        <v>24</v>
      </c>
      <c r="C424" s="78"/>
      <c r="D424" s="7"/>
      <c r="E424" s="85">
        <v>1500</v>
      </c>
      <c r="F424" s="85">
        <v>1900</v>
      </c>
      <c r="G424" s="85">
        <f t="shared" si="18"/>
        <v>126.66666666666666</v>
      </c>
      <c r="H424" s="80"/>
      <c r="I424" s="4"/>
      <c r="J424" s="4"/>
      <c r="K424" s="4"/>
    </row>
    <row r="425" spans="1:11" ht="17.25" customHeight="1">
      <c r="A425" s="31"/>
      <c r="B425" s="76" t="s">
        <v>202</v>
      </c>
      <c r="C425" s="78"/>
      <c r="D425" s="7"/>
      <c r="E425" s="85"/>
      <c r="F425" s="85"/>
      <c r="G425" s="85"/>
      <c r="H425" s="80"/>
      <c r="I425" s="4"/>
      <c r="J425" s="4"/>
      <c r="K425" s="4"/>
    </row>
    <row r="426" spans="1:11" ht="34.5" customHeight="1">
      <c r="A426" s="31"/>
      <c r="B426" s="76" t="s">
        <v>309</v>
      </c>
      <c r="C426" s="78"/>
      <c r="D426" s="7"/>
      <c r="E426" s="85">
        <v>700</v>
      </c>
      <c r="F426" s="85">
        <v>700</v>
      </c>
      <c r="G426" s="85">
        <f t="shared" si="18"/>
        <v>100</v>
      </c>
      <c r="H426" s="80"/>
      <c r="I426" s="4"/>
      <c r="J426" s="4"/>
      <c r="K426" s="4"/>
    </row>
    <row r="427" spans="1:11" ht="21.75" customHeight="1">
      <c r="A427" s="31"/>
      <c r="B427" s="76" t="s">
        <v>310</v>
      </c>
      <c r="C427" s="78"/>
      <c r="D427" s="7"/>
      <c r="E427" s="85">
        <v>800</v>
      </c>
      <c r="F427" s="85">
        <v>1200</v>
      </c>
      <c r="G427" s="85">
        <f t="shared" si="18"/>
        <v>150</v>
      </c>
      <c r="H427" s="80"/>
      <c r="I427" s="4"/>
      <c r="J427" s="4"/>
      <c r="K427" s="4"/>
    </row>
    <row r="428" spans="1:11" ht="69.75" customHeight="1">
      <c r="A428" s="31">
        <v>136</v>
      </c>
      <c r="B428" s="76" t="s">
        <v>315</v>
      </c>
      <c r="C428" s="78" t="s">
        <v>71</v>
      </c>
      <c r="D428" s="7" t="s">
        <v>21</v>
      </c>
      <c r="E428" s="74">
        <v>600</v>
      </c>
      <c r="F428" s="74">
        <v>1400</v>
      </c>
      <c r="G428" s="74">
        <f t="shared" si="18"/>
        <v>233.33333333333334</v>
      </c>
      <c r="H428" s="80">
        <v>100</v>
      </c>
      <c r="I428" s="4"/>
      <c r="J428" s="17" t="s">
        <v>72</v>
      </c>
      <c r="K428" s="4"/>
    </row>
    <row r="429" spans="1:11" ht="17.25" customHeight="1">
      <c r="A429" s="31"/>
      <c r="B429" s="77" t="s">
        <v>24</v>
      </c>
      <c r="C429" s="78"/>
      <c r="D429" s="7"/>
      <c r="E429" s="85">
        <v>600</v>
      </c>
      <c r="F429" s="85">
        <v>1400</v>
      </c>
      <c r="G429" s="85">
        <f t="shared" si="18"/>
        <v>233.33333333333334</v>
      </c>
      <c r="H429" s="80"/>
      <c r="I429" s="4"/>
      <c r="J429" s="4"/>
      <c r="K429" s="4"/>
    </row>
    <row r="430" spans="1:11" ht="17.25" customHeight="1">
      <c r="A430" s="31"/>
      <c r="B430" s="76" t="s">
        <v>202</v>
      </c>
      <c r="C430" s="78"/>
      <c r="D430" s="7"/>
      <c r="E430" s="85"/>
      <c r="F430" s="85"/>
      <c r="G430" s="85"/>
      <c r="H430" s="80"/>
      <c r="I430" s="4"/>
      <c r="J430" s="4"/>
      <c r="K430" s="4"/>
    </row>
    <row r="431" spans="1:11" ht="35.25" customHeight="1">
      <c r="A431" s="31"/>
      <c r="B431" s="76" t="s">
        <v>309</v>
      </c>
      <c r="C431" s="78"/>
      <c r="D431" s="7"/>
      <c r="E431" s="85">
        <v>200</v>
      </c>
      <c r="F431" s="85">
        <v>200</v>
      </c>
      <c r="G431" s="85">
        <f t="shared" si="18"/>
        <v>100</v>
      </c>
      <c r="H431" s="80"/>
      <c r="I431" s="4"/>
      <c r="J431" s="4"/>
      <c r="K431" s="4"/>
    </row>
    <row r="432" spans="1:11" ht="17.25" customHeight="1">
      <c r="A432" s="31"/>
      <c r="B432" s="76" t="s">
        <v>310</v>
      </c>
      <c r="C432" s="78"/>
      <c r="D432" s="7"/>
      <c r="E432" s="85">
        <v>400</v>
      </c>
      <c r="F432" s="85">
        <v>1200</v>
      </c>
      <c r="G432" s="85">
        <f t="shared" si="18"/>
        <v>300</v>
      </c>
      <c r="H432" s="80"/>
      <c r="I432" s="4"/>
      <c r="J432" s="4"/>
      <c r="K432" s="4"/>
    </row>
    <row r="433" spans="1:11" ht="135.75" customHeight="1">
      <c r="A433" s="31">
        <v>137</v>
      </c>
      <c r="B433" s="76" t="s">
        <v>322</v>
      </c>
      <c r="C433" s="78" t="s">
        <v>316</v>
      </c>
      <c r="D433" s="7" t="s">
        <v>21</v>
      </c>
      <c r="E433" s="74">
        <v>4446.5</v>
      </c>
      <c r="F433" s="74">
        <v>4446.5</v>
      </c>
      <c r="G433" s="74">
        <f t="shared" si="18"/>
        <v>100</v>
      </c>
      <c r="H433" s="80">
        <v>100</v>
      </c>
      <c r="I433" s="4"/>
      <c r="J433" s="17" t="s">
        <v>72</v>
      </c>
      <c r="K433" s="4"/>
    </row>
    <row r="434" spans="1:11" ht="17.25" customHeight="1">
      <c r="A434" s="31"/>
      <c r="B434" s="69" t="s">
        <v>18</v>
      </c>
      <c r="C434" s="78"/>
      <c r="D434" s="7"/>
      <c r="E434" s="85">
        <v>4446.5</v>
      </c>
      <c r="F434" s="85">
        <v>4446.5</v>
      </c>
      <c r="G434" s="85">
        <f t="shared" si="18"/>
        <v>100</v>
      </c>
      <c r="H434" s="80"/>
      <c r="I434" s="4"/>
      <c r="J434" s="4"/>
      <c r="K434" s="4"/>
    </row>
    <row r="435" spans="1:11" ht="95.25" customHeight="1">
      <c r="A435" s="31">
        <v>138</v>
      </c>
      <c r="B435" s="76" t="s">
        <v>317</v>
      </c>
      <c r="C435" s="78" t="s">
        <v>316</v>
      </c>
      <c r="D435" s="7" t="s">
        <v>21</v>
      </c>
      <c r="E435" s="74">
        <v>500</v>
      </c>
      <c r="F435" s="74">
        <v>500</v>
      </c>
      <c r="G435" s="74">
        <f t="shared" si="18"/>
        <v>100</v>
      </c>
      <c r="H435" s="80">
        <v>100</v>
      </c>
      <c r="I435" s="4"/>
      <c r="J435" s="17" t="s">
        <v>72</v>
      </c>
      <c r="K435" s="4"/>
    </row>
    <row r="436" spans="1:11" ht="17.25" customHeight="1">
      <c r="A436" s="31"/>
      <c r="B436" s="77" t="s">
        <v>24</v>
      </c>
      <c r="C436" s="78"/>
      <c r="D436" s="7"/>
      <c r="E436" s="85">
        <v>500</v>
      </c>
      <c r="F436" s="85">
        <v>500</v>
      </c>
      <c r="G436" s="85">
        <f t="shared" si="18"/>
        <v>100</v>
      </c>
      <c r="H436" s="80"/>
      <c r="I436" s="4"/>
      <c r="J436" s="4"/>
      <c r="K436" s="4"/>
    </row>
    <row r="437" spans="1:11" ht="161.25" customHeight="1">
      <c r="A437" s="31">
        <v>139</v>
      </c>
      <c r="B437" s="76" t="s">
        <v>323</v>
      </c>
      <c r="C437" s="78" t="s">
        <v>316</v>
      </c>
      <c r="D437" s="7" t="s">
        <v>21</v>
      </c>
      <c r="E437" s="74">
        <v>200</v>
      </c>
      <c r="F437" s="74">
        <v>0</v>
      </c>
      <c r="G437" s="74">
        <f t="shared" si="18"/>
        <v>0</v>
      </c>
      <c r="H437" s="80">
        <v>100</v>
      </c>
      <c r="I437" s="4"/>
      <c r="J437" s="17" t="s">
        <v>72</v>
      </c>
      <c r="K437" s="4"/>
    </row>
    <row r="438" spans="1:11" ht="17.25" customHeight="1">
      <c r="A438" s="31"/>
      <c r="B438" s="77" t="s">
        <v>24</v>
      </c>
      <c r="C438" s="78"/>
      <c r="D438" s="7"/>
      <c r="E438" s="85">
        <v>200</v>
      </c>
      <c r="F438" s="85">
        <v>0</v>
      </c>
      <c r="G438" s="85">
        <f t="shared" si="18"/>
        <v>0</v>
      </c>
      <c r="H438" s="80"/>
      <c r="I438" s="4"/>
      <c r="J438" s="4"/>
      <c r="K438" s="4"/>
    </row>
    <row r="439" spans="1:11" ht="117.75" customHeight="1">
      <c r="A439" s="31">
        <v>140</v>
      </c>
      <c r="B439" s="76" t="s">
        <v>318</v>
      </c>
      <c r="C439" s="78" t="s">
        <v>316</v>
      </c>
      <c r="D439" s="7" t="s">
        <v>21</v>
      </c>
      <c r="E439" s="74">
        <v>200</v>
      </c>
      <c r="F439" s="74">
        <v>0</v>
      </c>
      <c r="G439" s="74">
        <f t="shared" si="18"/>
        <v>0</v>
      </c>
      <c r="H439" s="80">
        <v>100</v>
      </c>
      <c r="I439" s="4"/>
      <c r="J439" s="17" t="s">
        <v>72</v>
      </c>
      <c r="K439" s="4"/>
    </row>
    <row r="440" spans="1:11" ht="17.25" customHeight="1">
      <c r="A440" s="31"/>
      <c r="B440" s="77" t="s">
        <v>24</v>
      </c>
      <c r="C440" s="78"/>
      <c r="D440" s="7"/>
      <c r="E440" s="85">
        <v>200</v>
      </c>
      <c r="F440" s="85">
        <v>0</v>
      </c>
      <c r="G440" s="85">
        <f t="shared" si="18"/>
        <v>0</v>
      </c>
      <c r="H440" s="80"/>
      <c r="I440" s="4"/>
      <c r="J440" s="4"/>
      <c r="K440" s="4"/>
    </row>
    <row r="441" spans="1:11" ht="99.75" customHeight="1">
      <c r="A441" s="31">
        <v>141</v>
      </c>
      <c r="B441" s="76" t="s">
        <v>319</v>
      </c>
      <c r="C441" s="78" t="s">
        <v>316</v>
      </c>
      <c r="D441" s="7" t="s">
        <v>21</v>
      </c>
      <c r="E441" s="74">
        <v>1800</v>
      </c>
      <c r="F441" s="74">
        <v>1797.3</v>
      </c>
      <c r="G441" s="74">
        <f t="shared" si="18"/>
        <v>99.85</v>
      </c>
      <c r="H441" s="80">
        <v>100</v>
      </c>
      <c r="I441" s="4"/>
      <c r="J441" s="17" t="s">
        <v>72</v>
      </c>
      <c r="K441" s="4"/>
    </row>
    <row r="442" spans="1:11" ht="17.25" customHeight="1">
      <c r="A442" s="31"/>
      <c r="B442" s="77" t="s">
        <v>18</v>
      </c>
      <c r="C442" s="78"/>
      <c r="D442" s="7"/>
      <c r="E442" s="85">
        <v>1800</v>
      </c>
      <c r="F442" s="85">
        <v>1797.3</v>
      </c>
      <c r="G442" s="85">
        <f t="shared" si="18"/>
        <v>99.85</v>
      </c>
      <c r="H442" s="80"/>
      <c r="I442" s="4"/>
      <c r="J442" s="4"/>
      <c r="K442" s="4"/>
    </row>
    <row r="443" spans="1:11" ht="84" customHeight="1">
      <c r="A443" s="31">
        <v>142</v>
      </c>
      <c r="B443" s="76" t="s">
        <v>320</v>
      </c>
      <c r="C443" s="78" t="s">
        <v>316</v>
      </c>
      <c r="D443" s="7" t="s">
        <v>21</v>
      </c>
      <c r="E443" s="74">
        <v>600</v>
      </c>
      <c r="F443" s="74">
        <v>1900</v>
      </c>
      <c r="G443" s="74">
        <f t="shared" si="18"/>
        <v>316.66666666666663</v>
      </c>
      <c r="H443" s="80">
        <v>100</v>
      </c>
      <c r="I443" s="4"/>
      <c r="J443" s="17" t="s">
        <v>72</v>
      </c>
      <c r="K443" s="4"/>
    </row>
    <row r="444" spans="1:11" ht="17.25" customHeight="1">
      <c r="A444" s="31"/>
      <c r="B444" s="77" t="s">
        <v>18</v>
      </c>
      <c r="C444" s="78"/>
      <c r="D444" s="7"/>
      <c r="E444" s="85">
        <v>600</v>
      </c>
      <c r="F444" s="85">
        <v>600</v>
      </c>
      <c r="G444" s="85">
        <f t="shared" si="18"/>
        <v>100</v>
      </c>
      <c r="H444" s="80"/>
      <c r="I444" s="4"/>
      <c r="J444" s="4"/>
      <c r="K444" s="4"/>
    </row>
    <row r="445" spans="1:11" ht="25.5" customHeight="1">
      <c r="A445" s="31"/>
      <c r="B445" s="77" t="s">
        <v>24</v>
      </c>
      <c r="C445" s="78"/>
      <c r="D445" s="7"/>
      <c r="E445" s="85">
        <v>0</v>
      </c>
      <c r="F445" s="85">
        <v>1300</v>
      </c>
      <c r="G445" s="85"/>
      <c r="H445" s="80"/>
      <c r="I445" s="4"/>
      <c r="J445" s="4"/>
      <c r="K445" s="4"/>
    </row>
    <row r="446" spans="1:11" ht="85.5" customHeight="1">
      <c r="A446" s="31">
        <v>143</v>
      </c>
      <c r="B446" s="76" t="s">
        <v>321</v>
      </c>
      <c r="C446" s="78" t="s">
        <v>316</v>
      </c>
      <c r="D446" s="7" t="s">
        <v>21</v>
      </c>
      <c r="E446" s="74">
        <v>400</v>
      </c>
      <c r="F446" s="74">
        <v>400</v>
      </c>
      <c r="G446" s="74">
        <f t="shared" si="18"/>
        <v>100</v>
      </c>
      <c r="H446" s="80">
        <v>100</v>
      </c>
      <c r="I446" s="4"/>
      <c r="J446" s="17" t="s">
        <v>72</v>
      </c>
      <c r="K446" s="4"/>
    </row>
    <row r="447" spans="1:11" ht="17.25" customHeight="1">
      <c r="A447" s="31"/>
      <c r="B447" s="77" t="s">
        <v>18</v>
      </c>
      <c r="C447" s="78"/>
      <c r="D447" s="7"/>
      <c r="E447" s="85">
        <v>400</v>
      </c>
      <c r="F447" s="85">
        <v>400</v>
      </c>
      <c r="G447" s="85">
        <f t="shared" si="18"/>
        <v>100</v>
      </c>
      <c r="H447" s="80">
        <v>100</v>
      </c>
      <c r="I447" s="4"/>
      <c r="J447" s="4"/>
      <c r="K447" s="4"/>
    </row>
    <row r="448" spans="1:11" ht="70.5" customHeight="1">
      <c r="A448" s="31">
        <v>144</v>
      </c>
      <c r="B448" s="76" t="s">
        <v>324</v>
      </c>
      <c r="C448" s="78" t="s">
        <v>74</v>
      </c>
      <c r="D448" s="7">
        <v>2016</v>
      </c>
      <c r="E448" s="74">
        <v>3784</v>
      </c>
      <c r="F448" s="74">
        <v>3784</v>
      </c>
      <c r="G448" s="74">
        <f t="shared" si="18"/>
        <v>100</v>
      </c>
      <c r="H448" s="80">
        <v>100</v>
      </c>
      <c r="I448" s="4"/>
      <c r="J448" s="17" t="s">
        <v>226</v>
      </c>
      <c r="K448" s="4"/>
    </row>
    <row r="449" spans="1:11" ht="17.25" customHeight="1">
      <c r="A449" s="31"/>
      <c r="B449" s="77" t="s">
        <v>18</v>
      </c>
      <c r="C449" s="78"/>
      <c r="D449" s="7"/>
      <c r="E449" s="85">
        <v>3784</v>
      </c>
      <c r="F449" s="85">
        <v>3784</v>
      </c>
      <c r="G449" s="85">
        <f t="shared" si="18"/>
        <v>100</v>
      </c>
      <c r="H449" s="80"/>
      <c r="I449" s="4"/>
      <c r="J449" s="4"/>
      <c r="K449" s="4"/>
    </row>
    <row r="450" spans="1:11" ht="120.75" customHeight="1">
      <c r="A450" s="31">
        <v>145</v>
      </c>
      <c r="B450" s="76" t="s">
        <v>325</v>
      </c>
      <c r="C450" s="78" t="s">
        <v>261</v>
      </c>
      <c r="D450" s="7" t="s">
        <v>21</v>
      </c>
      <c r="E450" s="74">
        <v>300</v>
      </c>
      <c r="F450" s="74">
        <v>1000</v>
      </c>
      <c r="G450" s="74">
        <f t="shared" si="18"/>
        <v>333.33333333333337</v>
      </c>
      <c r="H450" s="80">
        <v>100</v>
      </c>
      <c r="I450" s="4"/>
      <c r="J450" s="17" t="s">
        <v>72</v>
      </c>
      <c r="K450" s="4"/>
    </row>
    <row r="451" spans="1:11" ht="17.25" customHeight="1">
      <c r="A451" s="31"/>
      <c r="B451" s="77" t="s">
        <v>24</v>
      </c>
      <c r="C451" s="78"/>
      <c r="D451" s="7"/>
      <c r="E451" s="85">
        <v>300</v>
      </c>
      <c r="F451" s="85">
        <v>1000</v>
      </c>
      <c r="G451" s="85">
        <f t="shared" si="18"/>
        <v>333.33333333333337</v>
      </c>
      <c r="H451" s="80"/>
      <c r="I451" s="4"/>
      <c r="J451" s="4"/>
      <c r="K451" s="4"/>
    </row>
    <row r="452" spans="1:11" ht="129.75" customHeight="1">
      <c r="A452" s="31">
        <v>146</v>
      </c>
      <c r="B452" s="76" t="s">
        <v>326</v>
      </c>
      <c r="C452" s="78" t="s">
        <v>261</v>
      </c>
      <c r="D452" s="7" t="s">
        <v>21</v>
      </c>
      <c r="E452" s="74">
        <v>500</v>
      </c>
      <c r="F452" s="74">
        <v>500</v>
      </c>
      <c r="G452" s="74">
        <f t="shared" si="18"/>
        <v>100</v>
      </c>
      <c r="H452" s="80">
        <v>100</v>
      </c>
      <c r="I452" s="4"/>
      <c r="J452" s="17" t="s">
        <v>72</v>
      </c>
      <c r="K452" s="4"/>
    </row>
    <row r="453" spans="1:11" ht="17.25" customHeight="1">
      <c r="A453" s="31"/>
      <c r="B453" s="77" t="s">
        <v>24</v>
      </c>
      <c r="C453" s="78"/>
      <c r="D453" s="7"/>
      <c r="E453" s="85">
        <v>500</v>
      </c>
      <c r="F453" s="85">
        <v>500</v>
      </c>
      <c r="G453" s="85">
        <f t="shared" si="18"/>
        <v>100</v>
      </c>
      <c r="H453" s="80"/>
      <c r="I453" s="4"/>
      <c r="J453" s="4"/>
      <c r="K453" s="4"/>
    </row>
    <row r="454" spans="1:11" ht="115.5" customHeight="1">
      <c r="A454" s="31">
        <v>147</v>
      </c>
      <c r="B454" s="76" t="s">
        <v>327</v>
      </c>
      <c r="C454" s="78" t="s">
        <v>261</v>
      </c>
      <c r="D454" s="7" t="s">
        <v>21</v>
      </c>
      <c r="E454" s="74">
        <v>200</v>
      </c>
      <c r="F454" s="74">
        <v>200</v>
      </c>
      <c r="G454" s="74">
        <f t="shared" si="18"/>
        <v>100</v>
      </c>
      <c r="H454" s="80">
        <v>100</v>
      </c>
      <c r="I454" s="4"/>
      <c r="J454" s="17" t="s">
        <v>72</v>
      </c>
      <c r="K454" s="4"/>
    </row>
    <row r="455" spans="1:11" ht="17.25" customHeight="1">
      <c r="A455" s="31"/>
      <c r="B455" s="77" t="s">
        <v>24</v>
      </c>
      <c r="C455" s="78"/>
      <c r="D455" s="7"/>
      <c r="E455" s="85">
        <v>200</v>
      </c>
      <c r="F455" s="85">
        <v>200</v>
      </c>
      <c r="G455" s="85">
        <f t="shared" si="18"/>
        <v>100</v>
      </c>
      <c r="H455" s="80"/>
      <c r="I455" s="4"/>
      <c r="J455" s="4"/>
      <c r="K455" s="4"/>
    </row>
    <row r="456" spans="1:11" ht="81.75" customHeight="1">
      <c r="A456" s="31">
        <v>148</v>
      </c>
      <c r="B456" s="76" t="s">
        <v>328</v>
      </c>
      <c r="C456" s="78" t="s">
        <v>261</v>
      </c>
      <c r="D456" s="7" t="s">
        <v>334</v>
      </c>
      <c r="E456" s="74">
        <v>0</v>
      </c>
      <c r="F456" s="74">
        <v>1000</v>
      </c>
      <c r="G456" s="85"/>
      <c r="H456" s="81">
        <v>100</v>
      </c>
      <c r="I456" s="4"/>
      <c r="J456" s="17" t="s">
        <v>333</v>
      </c>
      <c r="K456" s="4"/>
    </row>
    <row r="457" spans="1:11" ht="17.25" customHeight="1">
      <c r="A457" s="31"/>
      <c r="B457" s="77" t="s">
        <v>24</v>
      </c>
      <c r="C457" s="78"/>
      <c r="D457" s="7"/>
      <c r="E457" s="85">
        <v>0</v>
      </c>
      <c r="F457" s="85">
        <v>1000</v>
      </c>
      <c r="G457" s="85"/>
      <c r="H457" s="81"/>
      <c r="I457" s="4"/>
      <c r="J457" s="4"/>
      <c r="K457" s="4"/>
    </row>
    <row r="458" spans="1:11" ht="81.75" customHeight="1">
      <c r="A458" s="31">
        <v>149</v>
      </c>
      <c r="B458" s="76" t="s">
        <v>329</v>
      </c>
      <c r="C458" s="78" t="s">
        <v>261</v>
      </c>
      <c r="D458" s="7" t="s">
        <v>334</v>
      </c>
      <c r="E458" s="74">
        <v>0</v>
      </c>
      <c r="F458" s="74">
        <v>385</v>
      </c>
      <c r="G458" s="85"/>
      <c r="H458" s="81">
        <v>100</v>
      </c>
      <c r="I458" s="4"/>
      <c r="J458" s="17" t="s">
        <v>333</v>
      </c>
      <c r="K458" s="4"/>
    </row>
    <row r="459" spans="1:11" ht="17.25" customHeight="1">
      <c r="A459" s="31"/>
      <c r="B459" s="77" t="s">
        <v>24</v>
      </c>
      <c r="C459" s="78"/>
      <c r="D459" s="7"/>
      <c r="E459" s="85">
        <v>0</v>
      </c>
      <c r="F459" s="85">
        <v>385</v>
      </c>
      <c r="G459" s="85"/>
      <c r="H459" s="80"/>
      <c r="I459" s="4"/>
      <c r="J459" s="4"/>
      <c r="K459" s="4"/>
    </row>
    <row r="460" spans="1:11" ht="68.25" customHeight="1">
      <c r="A460" s="31">
        <v>150</v>
      </c>
      <c r="B460" s="76" t="s">
        <v>330</v>
      </c>
      <c r="C460" s="78" t="s">
        <v>261</v>
      </c>
      <c r="D460" s="7" t="s">
        <v>21</v>
      </c>
      <c r="E460" s="74">
        <v>1500</v>
      </c>
      <c r="F460" s="74">
        <v>41500</v>
      </c>
      <c r="G460" s="74">
        <f t="shared" si="18"/>
        <v>2766.666666666667</v>
      </c>
      <c r="H460" s="80">
        <v>100</v>
      </c>
      <c r="I460" s="4"/>
      <c r="J460" s="17" t="s">
        <v>72</v>
      </c>
      <c r="K460" s="4"/>
    </row>
    <row r="461" spans="1:11" ht="17.25" customHeight="1">
      <c r="A461" s="31"/>
      <c r="B461" s="77" t="s">
        <v>24</v>
      </c>
      <c r="C461" s="78"/>
      <c r="D461" s="7"/>
      <c r="E461" s="85">
        <v>1500</v>
      </c>
      <c r="F461" s="85">
        <v>41500</v>
      </c>
      <c r="G461" s="85">
        <f t="shared" si="18"/>
        <v>2766.666666666667</v>
      </c>
      <c r="H461" s="80"/>
      <c r="I461" s="4"/>
      <c r="J461" s="4"/>
      <c r="K461" s="4"/>
    </row>
    <row r="462" spans="1:11" ht="69" customHeight="1">
      <c r="A462" s="31">
        <v>151</v>
      </c>
      <c r="B462" s="76" t="s">
        <v>331</v>
      </c>
      <c r="C462" s="78" t="s">
        <v>261</v>
      </c>
      <c r="D462" s="7" t="s">
        <v>21</v>
      </c>
      <c r="E462" s="74">
        <v>1000</v>
      </c>
      <c r="F462" s="74">
        <v>47000</v>
      </c>
      <c r="G462" s="74">
        <f t="shared" si="18"/>
        <v>4700</v>
      </c>
      <c r="H462" s="80">
        <v>100</v>
      </c>
      <c r="I462" s="4"/>
      <c r="J462" s="17" t="s">
        <v>72</v>
      </c>
      <c r="K462" s="4"/>
    </row>
    <row r="463" spans="1:11" ht="17.25" customHeight="1">
      <c r="A463" s="31"/>
      <c r="B463" s="77" t="s">
        <v>24</v>
      </c>
      <c r="C463" s="78"/>
      <c r="D463" s="7"/>
      <c r="E463" s="85">
        <v>1000</v>
      </c>
      <c r="F463" s="85">
        <v>47000</v>
      </c>
      <c r="G463" s="85">
        <f t="shared" si="18"/>
        <v>4700</v>
      </c>
      <c r="H463" s="80"/>
      <c r="I463" s="4"/>
      <c r="J463" s="4"/>
      <c r="K463" s="4"/>
    </row>
    <row r="464" spans="1:11" ht="68.25" customHeight="1">
      <c r="A464" s="31">
        <v>152</v>
      </c>
      <c r="B464" s="76" t="s">
        <v>332</v>
      </c>
      <c r="C464" s="82" t="s">
        <v>261</v>
      </c>
      <c r="D464" s="7" t="s">
        <v>21</v>
      </c>
      <c r="E464" s="84">
        <v>1000</v>
      </c>
      <c r="F464" s="84">
        <v>3000</v>
      </c>
      <c r="G464" s="84">
        <f t="shared" si="18"/>
        <v>300</v>
      </c>
      <c r="H464" s="118">
        <v>100</v>
      </c>
      <c r="I464" s="4"/>
      <c r="J464" s="17" t="s">
        <v>72</v>
      </c>
      <c r="K464" s="4"/>
    </row>
    <row r="465" spans="1:11" ht="17.25" customHeight="1">
      <c r="A465" s="31"/>
      <c r="B465" s="77" t="s">
        <v>24</v>
      </c>
      <c r="C465" s="78"/>
      <c r="D465" s="7"/>
      <c r="E465" s="85">
        <v>1000</v>
      </c>
      <c r="F465" s="85">
        <v>3000</v>
      </c>
      <c r="G465" s="85">
        <v>3000</v>
      </c>
      <c r="H465" s="80"/>
      <c r="I465" s="4"/>
      <c r="J465" s="4"/>
      <c r="K465" s="4"/>
    </row>
    <row r="466" spans="1:11" ht="149.25" customHeight="1">
      <c r="A466" s="31">
        <v>153</v>
      </c>
      <c r="B466" s="76" t="s">
        <v>335</v>
      </c>
      <c r="C466" s="78" t="s">
        <v>276</v>
      </c>
      <c r="D466" s="7" t="s">
        <v>21</v>
      </c>
      <c r="E466" s="74">
        <v>500</v>
      </c>
      <c r="F466" s="74">
        <v>500</v>
      </c>
      <c r="G466" s="74">
        <f t="shared" ref="G466:G503" si="19">F466/E466*100</f>
        <v>100</v>
      </c>
      <c r="H466" s="80">
        <v>100</v>
      </c>
      <c r="I466" s="10"/>
      <c r="J466" s="17" t="s">
        <v>72</v>
      </c>
      <c r="K466" s="4"/>
    </row>
    <row r="467" spans="1:11" ht="17.25" customHeight="1">
      <c r="A467" s="31"/>
      <c r="B467" s="77" t="s">
        <v>24</v>
      </c>
      <c r="C467" s="78"/>
      <c r="D467" s="7"/>
      <c r="E467" s="85">
        <v>500</v>
      </c>
      <c r="F467" s="85">
        <v>500</v>
      </c>
      <c r="G467" s="85">
        <f t="shared" si="19"/>
        <v>100</v>
      </c>
      <c r="H467" s="80"/>
      <c r="I467" s="10"/>
      <c r="J467" s="10"/>
      <c r="K467" s="4"/>
    </row>
    <row r="468" spans="1:11" ht="63.75" customHeight="1">
      <c r="A468" s="31">
        <v>154</v>
      </c>
      <c r="B468" s="76" t="s">
        <v>336</v>
      </c>
      <c r="C468" s="78" t="s">
        <v>276</v>
      </c>
      <c r="D468" s="7" t="s">
        <v>21</v>
      </c>
      <c r="E468" s="74">
        <v>500</v>
      </c>
      <c r="F468" s="74">
        <v>500</v>
      </c>
      <c r="G468" s="74">
        <f t="shared" si="19"/>
        <v>100</v>
      </c>
      <c r="H468" s="80">
        <v>100</v>
      </c>
      <c r="I468" s="10"/>
      <c r="J468" s="17" t="s">
        <v>72</v>
      </c>
      <c r="K468" s="4"/>
    </row>
    <row r="469" spans="1:11" ht="17.25" customHeight="1">
      <c r="A469" s="31"/>
      <c r="B469" s="77" t="s">
        <v>24</v>
      </c>
      <c r="C469" s="78"/>
      <c r="D469" s="7"/>
      <c r="E469" s="85">
        <v>500</v>
      </c>
      <c r="F469" s="85">
        <v>500</v>
      </c>
      <c r="G469" s="85">
        <f t="shared" si="19"/>
        <v>100</v>
      </c>
      <c r="H469" s="80"/>
      <c r="I469" s="10"/>
      <c r="J469" s="10"/>
      <c r="K469" s="4"/>
    </row>
    <row r="470" spans="1:11" ht="147" customHeight="1">
      <c r="A470" s="31">
        <v>155</v>
      </c>
      <c r="B470" s="76" t="s">
        <v>337</v>
      </c>
      <c r="C470" s="78" t="s">
        <v>276</v>
      </c>
      <c r="D470" s="7" t="s">
        <v>21</v>
      </c>
      <c r="E470" s="74">
        <v>200</v>
      </c>
      <c r="F470" s="74">
        <v>0</v>
      </c>
      <c r="G470" s="74">
        <f t="shared" si="19"/>
        <v>0</v>
      </c>
      <c r="H470" s="80">
        <v>100</v>
      </c>
      <c r="I470" s="10"/>
      <c r="J470" s="17" t="s">
        <v>72</v>
      </c>
      <c r="K470" s="4"/>
    </row>
    <row r="471" spans="1:11" ht="17.25" customHeight="1">
      <c r="A471" s="31"/>
      <c r="B471" s="77" t="s">
        <v>24</v>
      </c>
      <c r="C471" s="78"/>
      <c r="D471" s="7"/>
      <c r="E471" s="85">
        <v>200</v>
      </c>
      <c r="F471" s="85">
        <v>0</v>
      </c>
      <c r="G471" s="85">
        <f t="shared" si="19"/>
        <v>0</v>
      </c>
      <c r="H471" s="80"/>
      <c r="I471" s="10"/>
      <c r="J471" s="17"/>
      <c r="K471" s="4"/>
    </row>
    <row r="472" spans="1:11" ht="61.5" customHeight="1">
      <c r="A472" s="31">
        <v>156</v>
      </c>
      <c r="B472" s="76" t="s">
        <v>338</v>
      </c>
      <c r="C472" s="78" t="s">
        <v>276</v>
      </c>
      <c r="D472" s="7" t="s">
        <v>348</v>
      </c>
      <c r="E472" s="74">
        <v>45000</v>
      </c>
      <c r="F472" s="74">
        <v>0</v>
      </c>
      <c r="G472" s="74">
        <f t="shared" si="19"/>
        <v>0</v>
      </c>
      <c r="H472" s="80">
        <v>0</v>
      </c>
      <c r="I472" s="78" t="s">
        <v>339</v>
      </c>
      <c r="J472" s="17" t="s">
        <v>350</v>
      </c>
      <c r="K472" s="76" t="s">
        <v>349</v>
      </c>
    </row>
    <row r="473" spans="1:11" ht="17.25" customHeight="1">
      <c r="A473" s="31"/>
      <c r="B473" s="77" t="s">
        <v>24</v>
      </c>
      <c r="C473" s="78"/>
      <c r="D473" s="7"/>
      <c r="E473" s="85">
        <v>22500</v>
      </c>
      <c r="F473" s="85">
        <v>0</v>
      </c>
      <c r="G473" s="85">
        <f t="shared" si="19"/>
        <v>0</v>
      </c>
      <c r="H473" s="80"/>
      <c r="I473" s="10"/>
      <c r="J473" s="10"/>
      <c r="K473" s="4"/>
    </row>
    <row r="474" spans="1:11" ht="17.25" customHeight="1">
      <c r="A474" s="31"/>
      <c r="B474" s="77" t="s">
        <v>27</v>
      </c>
      <c r="C474" s="78"/>
      <c r="D474" s="7"/>
      <c r="E474" s="85">
        <v>22500</v>
      </c>
      <c r="F474" s="85">
        <v>0</v>
      </c>
      <c r="G474" s="85">
        <f t="shared" si="19"/>
        <v>0</v>
      </c>
      <c r="H474" s="80"/>
      <c r="I474" s="10"/>
      <c r="J474" s="10"/>
      <c r="K474" s="4"/>
    </row>
    <row r="475" spans="1:11" ht="114.75" customHeight="1">
      <c r="A475" s="31">
        <v>157</v>
      </c>
      <c r="B475" s="76" t="s">
        <v>340</v>
      </c>
      <c r="C475" s="78" t="s">
        <v>276</v>
      </c>
      <c r="D475" s="7" t="s">
        <v>21</v>
      </c>
      <c r="E475" s="74">
        <v>300</v>
      </c>
      <c r="F475" s="74">
        <v>300</v>
      </c>
      <c r="G475" s="74">
        <f t="shared" si="19"/>
        <v>100</v>
      </c>
      <c r="H475" s="80">
        <v>100</v>
      </c>
      <c r="I475" s="10"/>
      <c r="J475" s="17" t="s">
        <v>72</v>
      </c>
      <c r="K475" s="4"/>
    </row>
    <row r="476" spans="1:11" ht="17.25" customHeight="1">
      <c r="A476" s="31"/>
      <c r="B476" s="77" t="s">
        <v>24</v>
      </c>
      <c r="C476" s="78"/>
      <c r="D476" s="7"/>
      <c r="E476" s="85">
        <v>300</v>
      </c>
      <c r="F476" s="85">
        <v>300</v>
      </c>
      <c r="G476" s="85">
        <f t="shared" si="19"/>
        <v>100</v>
      </c>
      <c r="H476" s="80">
        <v>100</v>
      </c>
      <c r="I476" s="10"/>
      <c r="J476" s="10"/>
      <c r="K476" s="4"/>
    </row>
    <row r="477" spans="1:11" ht="81" customHeight="1">
      <c r="A477" s="31">
        <v>158</v>
      </c>
      <c r="B477" s="76" t="s">
        <v>341</v>
      </c>
      <c r="C477" s="78" t="s">
        <v>276</v>
      </c>
      <c r="D477" s="7" t="s">
        <v>21</v>
      </c>
      <c r="E477" s="74">
        <v>400</v>
      </c>
      <c r="F477" s="74">
        <v>400</v>
      </c>
      <c r="G477" s="74">
        <f t="shared" si="19"/>
        <v>100</v>
      </c>
      <c r="H477" s="80"/>
      <c r="I477" s="10"/>
      <c r="J477" s="17" t="s">
        <v>72</v>
      </c>
      <c r="K477" s="4"/>
    </row>
    <row r="478" spans="1:11" ht="17.25" customHeight="1">
      <c r="A478" s="31"/>
      <c r="B478" s="77" t="s">
        <v>24</v>
      </c>
      <c r="C478" s="78"/>
      <c r="D478" s="7"/>
      <c r="E478" s="85">
        <v>400</v>
      </c>
      <c r="F478" s="85">
        <v>400</v>
      </c>
      <c r="G478" s="85">
        <f t="shared" si="19"/>
        <v>100</v>
      </c>
      <c r="H478" s="80"/>
      <c r="I478" s="10"/>
      <c r="J478" s="10"/>
      <c r="K478" s="4"/>
    </row>
    <row r="479" spans="1:11" ht="84" customHeight="1">
      <c r="A479" s="31">
        <v>159</v>
      </c>
      <c r="B479" s="76" t="s">
        <v>342</v>
      </c>
      <c r="C479" s="78" t="s">
        <v>276</v>
      </c>
      <c r="D479" s="7" t="s">
        <v>21</v>
      </c>
      <c r="E479" s="74">
        <v>300</v>
      </c>
      <c r="F479" s="74">
        <v>300</v>
      </c>
      <c r="G479" s="74">
        <f t="shared" si="19"/>
        <v>100</v>
      </c>
      <c r="H479" s="80">
        <v>100</v>
      </c>
      <c r="I479" s="10"/>
      <c r="J479" s="17" t="s">
        <v>72</v>
      </c>
      <c r="K479" s="4"/>
    </row>
    <row r="480" spans="1:11" ht="17.25" customHeight="1">
      <c r="A480" s="31"/>
      <c r="B480" s="77" t="s">
        <v>24</v>
      </c>
      <c r="C480" s="78"/>
      <c r="D480" s="7"/>
      <c r="E480" s="85">
        <v>300</v>
      </c>
      <c r="F480" s="85">
        <v>300</v>
      </c>
      <c r="G480" s="85">
        <f t="shared" si="19"/>
        <v>100</v>
      </c>
      <c r="H480" s="80"/>
      <c r="I480" s="10"/>
      <c r="J480" s="10"/>
      <c r="K480" s="4"/>
    </row>
    <row r="481" spans="1:11" ht="61.5" customHeight="1">
      <c r="A481" s="31">
        <v>160</v>
      </c>
      <c r="B481" s="76" t="s">
        <v>343</v>
      </c>
      <c r="C481" s="78" t="s">
        <v>276</v>
      </c>
      <c r="D481" s="7" t="s">
        <v>21</v>
      </c>
      <c r="E481" s="74">
        <v>20600</v>
      </c>
      <c r="F481" s="74">
        <v>36900</v>
      </c>
      <c r="G481" s="74">
        <f t="shared" si="19"/>
        <v>179.12621359223303</v>
      </c>
      <c r="H481" s="80">
        <v>100</v>
      </c>
      <c r="I481" s="10"/>
      <c r="J481" s="17" t="s">
        <v>72</v>
      </c>
      <c r="K481" s="4"/>
    </row>
    <row r="482" spans="1:11" ht="17.25" customHeight="1">
      <c r="A482" s="31"/>
      <c r="B482" s="77" t="s">
        <v>27</v>
      </c>
      <c r="C482" s="78"/>
      <c r="D482" s="7"/>
      <c r="E482" s="85">
        <v>10000</v>
      </c>
      <c r="F482" s="85">
        <v>6900</v>
      </c>
      <c r="G482" s="85">
        <f t="shared" si="19"/>
        <v>69</v>
      </c>
      <c r="H482" s="80"/>
      <c r="I482" s="10"/>
      <c r="J482" s="10"/>
      <c r="K482" s="4"/>
    </row>
    <row r="483" spans="1:11" ht="17.25" customHeight="1">
      <c r="A483" s="31"/>
      <c r="B483" s="77" t="s">
        <v>24</v>
      </c>
      <c r="C483" s="78"/>
      <c r="D483" s="7"/>
      <c r="E483" s="85">
        <v>10600</v>
      </c>
      <c r="F483" s="85">
        <v>30000</v>
      </c>
      <c r="G483" s="85">
        <f t="shared" si="19"/>
        <v>283.01886792452831</v>
      </c>
      <c r="H483" s="80"/>
      <c r="I483" s="10"/>
      <c r="J483" s="10"/>
      <c r="K483" s="4"/>
    </row>
    <row r="484" spans="1:11" ht="17.25" customHeight="1">
      <c r="A484" s="31"/>
      <c r="B484" s="10" t="s">
        <v>202</v>
      </c>
      <c r="C484" s="87"/>
      <c r="D484" s="87"/>
      <c r="E484" s="85"/>
      <c r="F484" s="85"/>
      <c r="G484" s="85"/>
      <c r="H484" s="80"/>
      <c r="I484" s="10"/>
      <c r="J484" s="10"/>
      <c r="K484" s="4"/>
    </row>
    <row r="485" spans="1:11" ht="17.25" customHeight="1">
      <c r="A485" s="31"/>
      <c r="B485" s="76" t="s">
        <v>344</v>
      </c>
      <c r="C485" s="87"/>
      <c r="D485" s="87"/>
      <c r="E485" s="85">
        <v>20000</v>
      </c>
      <c r="F485" s="85">
        <v>36900</v>
      </c>
      <c r="G485" s="85">
        <f t="shared" si="19"/>
        <v>184.5</v>
      </c>
      <c r="H485" s="80"/>
      <c r="I485" s="10"/>
      <c r="J485" s="10"/>
      <c r="K485" s="4"/>
    </row>
    <row r="486" spans="1:11" ht="17.25" customHeight="1">
      <c r="A486" s="31"/>
      <c r="B486" s="77" t="s">
        <v>27</v>
      </c>
      <c r="C486" s="87"/>
      <c r="D486" s="87"/>
      <c r="E486" s="85">
        <v>10000</v>
      </c>
      <c r="F486" s="85">
        <v>6900</v>
      </c>
      <c r="G486" s="85">
        <f t="shared" si="19"/>
        <v>69</v>
      </c>
      <c r="H486" s="80"/>
      <c r="I486" s="10"/>
      <c r="J486" s="10"/>
      <c r="K486" s="4"/>
    </row>
    <row r="487" spans="1:11" ht="17.25" customHeight="1">
      <c r="A487" s="31"/>
      <c r="B487" s="77" t="s">
        <v>24</v>
      </c>
      <c r="C487" s="87"/>
      <c r="D487" s="87"/>
      <c r="E487" s="85">
        <v>10000</v>
      </c>
      <c r="F487" s="85">
        <v>30000</v>
      </c>
      <c r="G487" s="85">
        <f t="shared" si="19"/>
        <v>300</v>
      </c>
      <c r="H487" s="80"/>
      <c r="I487" s="10"/>
      <c r="J487" s="10"/>
      <c r="K487" s="4"/>
    </row>
    <row r="488" spans="1:11" ht="17.25" customHeight="1">
      <c r="A488" s="31"/>
      <c r="B488" s="76" t="s">
        <v>345</v>
      </c>
      <c r="C488" s="87"/>
      <c r="D488" s="87"/>
      <c r="E488" s="85">
        <v>600</v>
      </c>
      <c r="F488" s="85">
        <v>0</v>
      </c>
      <c r="G488" s="85">
        <f t="shared" si="19"/>
        <v>0</v>
      </c>
      <c r="H488" s="80"/>
      <c r="I488" s="10"/>
      <c r="J488" s="10"/>
      <c r="K488" s="4"/>
    </row>
    <row r="489" spans="1:11" ht="17.25" customHeight="1">
      <c r="A489" s="31"/>
      <c r="B489" s="77" t="s">
        <v>24</v>
      </c>
      <c r="C489" s="87"/>
      <c r="D489" s="87"/>
      <c r="E489" s="85">
        <v>600</v>
      </c>
      <c r="F489" s="85">
        <v>0</v>
      </c>
      <c r="G489" s="85">
        <f t="shared" si="19"/>
        <v>0</v>
      </c>
      <c r="H489" s="80"/>
      <c r="I489" s="10"/>
      <c r="J489" s="10"/>
      <c r="K489" s="4"/>
    </row>
    <row r="490" spans="1:11" ht="69.75" customHeight="1">
      <c r="A490" s="31">
        <v>161</v>
      </c>
      <c r="B490" s="76" t="s">
        <v>346</v>
      </c>
      <c r="C490" s="78" t="s">
        <v>276</v>
      </c>
      <c r="D490" s="7" t="s">
        <v>21</v>
      </c>
      <c r="E490" s="74">
        <v>2500</v>
      </c>
      <c r="F490" s="74">
        <v>2500</v>
      </c>
      <c r="G490" s="74">
        <f t="shared" si="19"/>
        <v>100</v>
      </c>
      <c r="H490" s="80">
        <v>100</v>
      </c>
      <c r="I490" s="10"/>
      <c r="J490" s="17" t="s">
        <v>72</v>
      </c>
      <c r="K490" s="4"/>
    </row>
    <row r="491" spans="1:11" ht="17.25" customHeight="1">
      <c r="A491" s="31"/>
      <c r="B491" s="77" t="s">
        <v>24</v>
      </c>
      <c r="C491" s="87"/>
      <c r="D491" s="87"/>
      <c r="E491" s="85">
        <v>2500</v>
      </c>
      <c r="F491" s="85">
        <v>2500</v>
      </c>
      <c r="G491" s="85">
        <f t="shared" si="19"/>
        <v>100</v>
      </c>
      <c r="H491" s="80"/>
      <c r="I491" s="10"/>
      <c r="J491" s="10"/>
      <c r="K491" s="4"/>
    </row>
    <row r="492" spans="1:11" ht="81.75" customHeight="1">
      <c r="A492" s="31">
        <v>162</v>
      </c>
      <c r="B492" s="76" t="s">
        <v>347</v>
      </c>
      <c r="C492" s="78" t="s">
        <v>276</v>
      </c>
      <c r="D492" s="7" t="s">
        <v>21</v>
      </c>
      <c r="E492" s="74">
        <v>700</v>
      </c>
      <c r="F492" s="74">
        <v>700</v>
      </c>
      <c r="G492" s="74">
        <f t="shared" si="19"/>
        <v>100</v>
      </c>
      <c r="H492" s="80">
        <v>100</v>
      </c>
      <c r="I492" s="10"/>
      <c r="J492" s="17" t="s">
        <v>72</v>
      </c>
      <c r="K492" s="4"/>
    </row>
    <row r="493" spans="1:11" ht="17.25" customHeight="1">
      <c r="A493" s="31"/>
      <c r="B493" s="77" t="s">
        <v>24</v>
      </c>
      <c r="C493" s="87"/>
      <c r="D493" s="87"/>
      <c r="E493" s="85">
        <v>700</v>
      </c>
      <c r="F493" s="85">
        <v>700</v>
      </c>
      <c r="G493" s="85">
        <f t="shared" si="19"/>
        <v>100</v>
      </c>
      <c r="H493" s="80"/>
      <c r="I493" s="10"/>
      <c r="J493" s="10"/>
      <c r="K493" s="4"/>
    </row>
    <row r="494" spans="1:11" ht="84" customHeight="1">
      <c r="A494" s="31">
        <v>163</v>
      </c>
      <c r="B494" s="76" t="s">
        <v>351</v>
      </c>
      <c r="C494" s="78" t="s">
        <v>285</v>
      </c>
      <c r="D494" s="7" t="s">
        <v>21</v>
      </c>
      <c r="E494" s="74">
        <v>280</v>
      </c>
      <c r="F494" s="74">
        <v>0</v>
      </c>
      <c r="G494" s="74">
        <f t="shared" si="19"/>
        <v>0</v>
      </c>
      <c r="H494" s="80">
        <v>100</v>
      </c>
      <c r="I494" s="4"/>
      <c r="J494" s="17" t="s">
        <v>72</v>
      </c>
      <c r="K494" s="4"/>
    </row>
    <row r="495" spans="1:11" ht="17.25" customHeight="1">
      <c r="A495" s="31"/>
      <c r="B495" s="77" t="s">
        <v>27</v>
      </c>
      <c r="C495" s="87"/>
      <c r="D495" s="87"/>
      <c r="E495" s="85">
        <v>280</v>
      </c>
      <c r="F495" s="85">
        <v>0</v>
      </c>
      <c r="G495" s="85">
        <f t="shared" si="19"/>
        <v>0</v>
      </c>
      <c r="H495" s="80"/>
      <c r="I495" s="4"/>
      <c r="J495" s="4"/>
      <c r="K495" s="4"/>
    </row>
    <row r="496" spans="1:11" ht="84" customHeight="1">
      <c r="A496" s="31">
        <v>164</v>
      </c>
      <c r="B496" s="76" t="s">
        <v>352</v>
      </c>
      <c r="C496" s="78" t="s">
        <v>285</v>
      </c>
      <c r="D496" s="7" t="s">
        <v>21</v>
      </c>
      <c r="E496" s="74">
        <v>530</v>
      </c>
      <c r="F496" s="74">
        <v>0</v>
      </c>
      <c r="G496" s="74">
        <f t="shared" si="19"/>
        <v>0</v>
      </c>
      <c r="H496" s="80">
        <v>100</v>
      </c>
      <c r="I496" s="4"/>
      <c r="J496" s="17" t="s">
        <v>72</v>
      </c>
      <c r="K496" s="4"/>
    </row>
    <row r="497" spans="1:11" ht="17.25" customHeight="1">
      <c r="A497" s="31"/>
      <c r="B497" s="77" t="s">
        <v>27</v>
      </c>
      <c r="C497" s="87"/>
      <c r="D497" s="87"/>
      <c r="E497" s="85">
        <v>530</v>
      </c>
      <c r="F497" s="85">
        <v>0</v>
      </c>
      <c r="G497" s="85">
        <f t="shared" si="19"/>
        <v>0</v>
      </c>
      <c r="H497" s="80"/>
      <c r="I497" s="4"/>
      <c r="J497" s="4"/>
      <c r="K497" s="4"/>
    </row>
    <row r="498" spans="1:11" ht="66" customHeight="1">
      <c r="A498" s="31">
        <v>165</v>
      </c>
      <c r="B498" s="76" t="s">
        <v>353</v>
      </c>
      <c r="C498" s="78" t="s">
        <v>285</v>
      </c>
      <c r="D498" s="7" t="s">
        <v>21</v>
      </c>
      <c r="E498" s="74">
        <v>1800</v>
      </c>
      <c r="F498" s="74">
        <v>5727.63</v>
      </c>
      <c r="G498" s="74">
        <f t="shared" si="19"/>
        <v>318.20166666666665</v>
      </c>
      <c r="H498" s="80">
        <v>100</v>
      </c>
      <c r="I498" s="4"/>
      <c r="J498" s="17" t="s">
        <v>72</v>
      </c>
      <c r="K498" s="4"/>
    </row>
    <row r="499" spans="1:11" ht="17.25" customHeight="1">
      <c r="A499" s="31"/>
      <c r="B499" s="77" t="s">
        <v>27</v>
      </c>
      <c r="C499" s="87"/>
      <c r="D499" s="87"/>
      <c r="E499" s="85">
        <v>1800</v>
      </c>
      <c r="F499" s="85">
        <v>5727.63</v>
      </c>
      <c r="G499" s="85">
        <f t="shared" si="19"/>
        <v>318.20166666666665</v>
      </c>
      <c r="H499" s="80"/>
      <c r="I499" s="4"/>
      <c r="J499" s="4"/>
      <c r="K499" s="4"/>
    </row>
    <row r="500" spans="1:11" ht="65.25" customHeight="1">
      <c r="A500" s="31">
        <v>166</v>
      </c>
      <c r="B500" s="76" t="s">
        <v>354</v>
      </c>
      <c r="C500" s="78" t="s">
        <v>285</v>
      </c>
      <c r="D500" s="7" t="s">
        <v>21</v>
      </c>
      <c r="E500" s="74">
        <v>700</v>
      </c>
      <c r="F500" s="74">
        <v>0</v>
      </c>
      <c r="G500" s="74">
        <f t="shared" si="19"/>
        <v>0</v>
      </c>
      <c r="H500" s="80">
        <v>100</v>
      </c>
      <c r="I500" s="4"/>
      <c r="J500" s="17" t="s">
        <v>72</v>
      </c>
      <c r="K500" s="4"/>
    </row>
    <row r="501" spans="1:11" ht="17.25" customHeight="1">
      <c r="A501" s="31"/>
      <c r="B501" s="77" t="s">
        <v>27</v>
      </c>
      <c r="C501" s="87"/>
      <c r="D501" s="87"/>
      <c r="E501" s="85">
        <v>700</v>
      </c>
      <c r="F501" s="85">
        <v>0</v>
      </c>
      <c r="G501" s="85">
        <f t="shared" si="19"/>
        <v>0</v>
      </c>
      <c r="H501" s="80"/>
      <c r="I501" s="4"/>
      <c r="J501" s="4"/>
      <c r="K501" s="4"/>
    </row>
    <row r="502" spans="1:11" ht="83.25" customHeight="1">
      <c r="A502" s="31">
        <v>167</v>
      </c>
      <c r="B502" s="76" t="s">
        <v>355</v>
      </c>
      <c r="C502" s="78" t="s">
        <v>285</v>
      </c>
      <c r="D502" s="7" t="s">
        <v>21</v>
      </c>
      <c r="E502" s="74">
        <v>200</v>
      </c>
      <c r="F502" s="74">
        <v>0</v>
      </c>
      <c r="G502" s="74">
        <v>0</v>
      </c>
      <c r="H502" s="80">
        <v>100</v>
      </c>
      <c r="I502" s="4"/>
      <c r="J502" s="17" t="s">
        <v>72</v>
      </c>
      <c r="K502" s="4"/>
    </row>
    <row r="503" spans="1:11" ht="17.25" customHeight="1">
      <c r="A503" s="31"/>
      <c r="B503" s="77" t="s">
        <v>27</v>
      </c>
      <c r="C503" s="87"/>
      <c r="D503" s="87"/>
      <c r="E503" s="85">
        <v>200</v>
      </c>
      <c r="F503" s="85">
        <v>0</v>
      </c>
      <c r="G503" s="85">
        <f t="shared" si="19"/>
        <v>0</v>
      </c>
      <c r="H503" s="80"/>
      <c r="I503" s="4"/>
      <c r="J503" s="4"/>
      <c r="K503" s="4"/>
    </row>
    <row r="504" spans="1:11" ht="69" customHeight="1">
      <c r="A504" s="31">
        <v>168</v>
      </c>
      <c r="B504" s="76" t="s">
        <v>356</v>
      </c>
      <c r="C504" s="78" t="s">
        <v>290</v>
      </c>
      <c r="D504" s="7" t="s">
        <v>21</v>
      </c>
      <c r="E504" s="74">
        <v>20000</v>
      </c>
      <c r="F504" s="74">
        <v>0</v>
      </c>
      <c r="G504" s="74">
        <v>0</v>
      </c>
      <c r="H504" s="80">
        <v>100</v>
      </c>
      <c r="I504" s="4"/>
      <c r="J504" s="4"/>
      <c r="K504" s="17" t="s">
        <v>357</v>
      </c>
    </row>
    <row r="505" spans="1:11" ht="17.25" customHeight="1">
      <c r="A505" s="31"/>
      <c r="B505" s="77" t="s">
        <v>27</v>
      </c>
      <c r="C505" s="78"/>
      <c r="D505" s="7"/>
      <c r="E505" s="85">
        <v>20000</v>
      </c>
      <c r="F505" s="85">
        <v>0</v>
      </c>
      <c r="G505" s="85">
        <v>0</v>
      </c>
      <c r="H505" s="81"/>
      <c r="I505" s="4"/>
      <c r="J505" s="4"/>
      <c r="K505" s="4"/>
    </row>
    <row r="506" spans="1:11" ht="17.25" customHeight="1">
      <c r="A506" s="31"/>
      <c r="B506" s="22" t="s">
        <v>79</v>
      </c>
      <c r="C506" s="78"/>
      <c r="D506" s="7"/>
      <c r="E506" s="86">
        <f>E507+E508+E509</f>
        <v>276767</v>
      </c>
      <c r="F506" s="86">
        <f>F507+F508+F509</f>
        <v>350700.16</v>
      </c>
      <c r="G506" s="86">
        <f t="shared" ref="G506:G511" si="20">F506/E506*100</f>
        <v>126.71314137884934</v>
      </c>
      <c r="H506" s="80"/>
      <c r="I506" s="4"/>
      <c r="J506" s="4"/>
      <c r="K506" s="4"/>
    </row>
    <row r="507" spans="1:11" ht="17.25" customHeight="1">
      <c r="A507" s="31"/>
      <c r="B507" s="18" t="s">
        <v>18</v>
      </c>
      <c r="C507" s="78"/>
      <c r="D507" s="7"/>
      <c r="E507" s="85">
        <f>E365+E371+E434+E442+E444+E447+E449</f>
        <v>25657</v>
      </c>
      <c r="F507" s="85">
        <f>F365+F371+F434+F442+F444+F447+F449+F388</f>
        <v>23893.19</v>
      </c>
      <c r="G507" s="85">
        <f t="shared" si="20"/>
        <v>93.125423860934632</v>
      </c>
      <c r="H507" s="80"/>
      <c r="I507" s="4"/>
      <c r="J507" s="4"/>
      <c r="K507" s="4"/>
    </row>
    <row r="508" spans="1:11" ht="17.25" customHeight="1">
      <c r="A508" s="31"/>
      <c r="B508" s="77" t="s">
        <v>27</v>
      </c>
      <c r="C508" s="78"/>
      <c r="D508" s="7"/>
      <c r="E508" s="85">
        <f>E474+E482+E495+E497+E499+E501+E503+E505</f>
        <v>56010</v>
      </c>
      <c r="F508" s="85">
        <f>F474+F482+F495+F497+F499+F501+F503+F505</f>
        <v>12627.630000000001</v>
      </c>
      <c r="G508" s="85">
        <f t="shared" si="20"/>
        <v>22.545313336904126</v>
      </c>
      <c r="H508" s="80"/>
      <c r="I508" s="4"/>
      <c r="J508" s="4"/>
      <c r="K508" s="4"/>
    </row>
    <row r="509" spans="1:11" ht="18.75" customHeight="1">
      <c r="A509" s="31"/>
      <c r="B509" s="77" t="s">
        <v>24</v>
      </c>
      <c r="C509" s="78"/>
      <c r="D509" s="7"/>
      <c r="E509" s="85">
        <f>E336+E342+E348+E354+E359+E372+E384+E392+E398+E403+E408+E413+E418+E422+E424+E429+E436+E438+E440+E445+E451+E453+E455+E457+E459+E461+E463+E465+E467+E469+E471+E473+E476+E478+E480+E483+E491+E493+E420</f>
        <v>195100</v>
      </c>
      <c r="F509" s="85">
        <f>F336+F342+F348+F354+F359+F372+F384+F392+F398+F403+F408+F413+F418+F422+F424+F429+F436+F438+F440+F445+F451+F453+F455+F457+F459+F461+F463+F465+F467+F469+F471+F473+F476+F478+F480+F483+F491+F493+F420</f>
        <v>314179.33999999997</v>
      </c>
      <c r="G509" s="85">
        <f t="shared" si="20"/>
        <v>161.03502819067143</v>
      </c>
      <c r="H509" s="80"/>
      <c r="I509" s="4"/>
      <c r="J509" s="4"/>
      <c r="K509" s="4"/>
    </row>
    <row r="510" spans="1:11" ht="17.25" customHeight="1">
      <c r="A510" s="31"/>
      <c r="B510" s="33" t="s">
        <v>102</v>
      </c>
      <c r="C510" s="78"/>
      <c r="D510" s="7"/>
      <c r="E510" s="86">
        <f>E511+E512+E513+E514</f>
        <v>4227979.8</v>
      </c>
      <c r="F510" s="86">
        <f>F511+F512+F513+F514</f>
        <v>5014881.82</v>
      </c>
      <c r="G510" s="86">
        <f t="shared" si="20"/>
        <v>118.61177340535072</v>
      </c>
      <c r="H510" s="80"/>
      <c r="I510" s="4"/>
      <c r="J510" s="4"/>
      <c r="K510" s="4"/>
    </row>
    <row r="511" spans="1:11" ht="17.25" customHeight="1">
      <c r="A511" s="31"/>
      <c r="B511" s="9" t="s">
        <v>18</v>
      </c>
      <c r="C511" s="78"/>
      <c r="D511" s="7"/>
      <c r="E511" s="85">
        <f>E331+E507</f>
        <v>3513089.8</v>
      </c>
      <c r="F511" s="85">
        <f>F331+F507</f>
        <v>3211703.75</v>
      </c>
      <c r="G511" s="85">
        <f t="shared" si="20"/>
        <v>91.421054764953638</v>
      </c>
      <c r="H511" s="80"/>
      <c r="I511" s="4"/>
      <c r="J511" s="4"/>
      <c r="K511" s="4"/>
    </row>
    <row r="512" spans="1:11" ht="17.25" customHeight="1">
      <c r="A512" s="31"/>
      <c r="B512" s="44" t="s">
        <v>27</v>
      </c>
      <c r="C512" s="78"/>
      <c r="D512" s="7"/>
      <c r="E512" s="85">
        <f>E332+E508</f>
        <v>462790</v>
      </c>
      <c r="F512" s="85">
        <f>F332+F508</f>
        <v>276468.47999999998</v>
      </c>
      <c r="G512" s="85">
        <f>F512/E512*100</f>
        <v>59.739510361070892</v>
      </c>
      <c r="H512" s="80"/>
      <c r="I512" s="4"/>
      <c r="J512" s="4"/>
      <c r="K512" s="4"/>
    </row>
    <row r="513" spans="1:11" ht="20.25" customHeight="1">
      <c r="A513" s="31"/>
      <c r="B513" s="9" t="s">
        <v>78</v>
      </c>
      <c r="C513" s="78"/>
      <c r="D513" s="7"/>
      <c r="E513" s="106">
        <f>E509</f>
        <v>195100</v>
      </c>
      <c r="F513" s="106">
        <f>F509</f>
        <v>314179.33999999997</v>
      </c>
      <c r="G513" s="85">
        <f>F513/E513*100</f>
        <v>161.03502819067143</v>
      </c>
      <c r="H513" s="80"/>
      <c r="I513" s="4"/>
      <c r="J513" s="4"/>
      <c r="K513" s="4"/>
    </row>
    <row r="514" spans="1:11" ht="33" customHeight="1">
      <c r="A514" s="31"/>
      <c r="B514" s="44" t="s">
        <v>181</v>
      </c>
      <c r="C514" s="16"/>
      <c r="D514" s="16"/>
      <c r="E514" s="74">
        <f>E333</f>
        <v>57000</v>
      </c>
      <c r="F514" s="74">
        <f>F333</f>
        <v>1212530.25</v>
      </c>
      <c r="G514" s="74">
        <f>F514/E514*100</f>
        <v>2127.246052631579</v>
      </c>
      <c r="H514" s="80"/>
      <c r="I514" s="4"/>
      <c r="J514" s="4"/>
      <c r="K514" s="4"/>
    </row>
    <row r="515" spans="1:11" ht="17.25" customHeight="1">
      <c r="A515" s="31"/>
      <c r="B515" s="76"/>
      <c r="C515" s="16"/>
      <c r="D515" s="16"/>
      <c r="E515" s="74"/>
      <c r="F515" s="74"/>
      <c r="G515" s="74"/>
      <c r="H515" s="80"/>
      <c r="I515" s="4"/>
      <c r="J515" s="4"/>
      <c r="K515" s="4"/>
    </row>
    <row r="516" spans="1:11" ht="17.25" customHeight="1">
      <c r="A516" s="132" t="s">
        <v>112</v>
      </c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</row>
    <row r="517" spans="1:11" ht="17.25" customHeight="1">
      <c r="A517" s="131" t="s">
        <v>113</v>
      </c>
      <c r="B517" s="131"/>
      <c r="C517" s="131"/>
      <c r="D517" s="131"/>
      <c r="E517" s="131"/>
      <c r="F517" s="131"/>
      <c r="G517" s="131"/>
      <c r="H517" s="131"/>
      <c r="I517" s="131"/>
      <c r="J517" s="131"/>
      <c r="K517" s="131"/>
    </row>
    <row r="518" spans="1:11" s="71" customFormat="1" ht="79.5" customHeight="1">
      <c r="A518" s="31">
        <v>169</v>
      </c>
      <c r="B518" s="37" t="s">
        <v>114</v>
      </c>
      <c r="C518" s="32" t="s">
        <v>19</v>
      </c>
      <c r="D518" s="7" t="s">
        <v>21</v>
      </c>
      <c r="E518" s="45">
        <v>105000</v>
      </c>
      <c r="F518" s="45">
        <v>104994</v>
      </c>
      <c r="G518" s="45">
        <f>F518/E518*100</f>
        <v>99.994285714285709</v>
      </c>
      <c r="H518" s="114">
        <v>100</v>
      </c>
      <c r="I518" s="35"/>
      <c r="J518" s="17" t="s">
        <v>64</v>
      </c>
      <c r="K518" s="32"/>
    </row>
    <row r="519" spans="1:11" s="71" customFormat="1" ht="21.75" customHeight="1">
      <c r="A519" s="31"/>
      <c r="B519" s="38" t="s">
        <v>115</v>
      </c>
      <c r="C519" s="32"/>
      <c r="D519" s="32"/>
      <c r="E519" s="45">
        <v>105000</v>
      </c>
      <c r="F519" s="45">
        <v>104994</v>
      </c>
      <c r="G519" s="45">
        <f>F519/E519*100</f>
        <v>99.994285714285709</v>
      </c>
      <c r="H519" s="114"/>
      <c r="I519" s="35"/>
      <c r="J519" s="17"/>
      <c r="K519" s="32"/>
    </row>
    <row r="520" spans="1:11" s="71" customFormat="1" ht="84" customHeight="1">
      <c r="A520" s="31">
        <v>170</v>
      </c>
      <c r="B520" s="37" t="s">
        <v>116</v>
      </c>
      <c r="C520" s="32" t="s">
        <v>19</v>
      </c>
      <c r="D520" s="7" t="s">
        <v>21</v>
      </c>
      <c r="E520" s="45">
        <v>23600</v>
      </c>
      <c r="F520" s="45">
        <v>23536.34</v>
      </c>
      <c r="G520" s="45">
        <f>F520/E520*100</f>
        <v>99.730254237288136</v>
      </c>
      <c r="H520" s="114">
        <v>100</v>
      </c>
      <c r="I520" s="35"/>
      <c r="J520" s="17" t="s">
        <v>64</v>
      </c>
      <c r="K520" s="32"/>
    </row>
    <row r="521" spans="1:11" s="71" customFormat="1" ht="17.25" customHeight="1">
      <c r="A521" s="31"/>
      <c r="B521" s="38" t="s">
        <v>115</v>
      </c>
      <c r="C521" s="32"/>
      <c r="D521" s="32"/>
      <c r="E521" s="45">
        <v>23600</v>
      </c>
      <c r="F521" s="45">
        <v>23536.34</v>
      </c>
      <c r="G521" s="45">
        <f>F521/E521*100</f>
        <v>99.730254237288136</v>
      </c>
      <c r="H521" s="114"/>
      <c r="I521" s="35"/>
      <c r="J521" s="17"/>
      <c r="K521" s="72"/>
    </row>
    <row r="522" spans="1:11" s="71" customFormat="1" ht="130.5" customHeight="1">
      <c r="A522" s="31">
        <v>171</v>
      </c>
      <c r="B522" s="37" t="s">
        <v>117</v>
      </c>
      <c r="C522" s="32" t="s">
        <v>19</v>
      </c>
      <c r="D522" s="7" t="s">
        <v>21</v>
      </c>
      <c r="E522" s="45">
        <v>19300</v>
      </c>
      <c r="F522" s="45">
        <v>19260</v>
      </c>
      <c r="G522" s="45">
        <f t="shared" ref="G522:G529" si="21">F522/E522*100</f>
        <v>99.792746113989637</v>
      </c>
      <c r="H522" s="114">
        <v>100</v>
      </c>
      <c r="I522" s="35"/>
      <c r="J522" s="17" t="s">
        <v>64</v>
      </c>
      <c r="K522" s="32"/>
    </row>
    <row r="523" spans="1:11" s="71" customFormat="1" ht="17.25" customHeight="1">
      <c r="A523" s="31"/>
      <c r="B523" s="38" t="s">
        <v>115</v>
      </c>
      <c r="C523" s="32"/>
      <c r="D523" s="32"/>
      <c r="E523" s="45">
        <v>19300</v>
      </c>
      <c r="F523" s="45">
        <v>19260</v>
      </c>
      <c r="G523" s="45">
        <f t="shared" si="21"/>
        <v>99.792746113989637</v>
      </c>
      <c r="H523" s="114"/>
      <c r="I523" s="35"/>
      <c r="J523" s="35"/>
      <c r="K523" s="32"/>
    </row>
    <row r="524" spans="1:11" s="71" customFormat="1" ht="120.75" customHeight="1">
      <c r="A524" s="31">
        <v>172</v>
      </c>
      <c r="B524" s="37" t="s">
        <v>118</v>
      </c>
      <c r="C524" s="32" t="s">
        <v>74</v>
      </c>
      <c r="D524" s="7" t="s">
        <v>21</v>
      </c>
      <c r="E524" s="45">
        <f>E525+E526</f>
        <v>7200</v>
      </c>
      <c r="F524" s="45">
        <f>F525+F526</f>
        <v>7200</v>
      </c>
      <c r="G524" s="45">
        <f>F524/E524*100</f>
        <v>100</v>
      </c>
      <c r="H524" s="114">
        <v>100</v>
      </c>
      <c r="I524" s="35"/>
      <c r="J524" s="17" t="s">
        <v>64</v>
      </c>
      <c r="K524" s="32"/>
    </row>
    <row r="525" spans="1:11" ht="17.25" customHeight="1">
      <c r="A525" s="31"/>
      <c r="B525" s="38" t="s">
        <v>115</v>
      </c>
      <c r="C525" s="32"/>
      <c r="D525" s="32"/>
      <c r="E525" s="45">
        <v>4700</v>
      </c>
      <c r="F525" s="45">
        <v>4700</v>
      </c>
      <c r="G525" s="45">
        <f t="shared" si="21"/>
        <v>100</v>
      </c>
      <c r="H525" s="114"/>
      <c r="I525" s="35"/>
      <c r="J525" s="17"/>
      <c r="K525" s="32"/>
    </row>
    <row r="526" spans="1:11" ht="39.75" customHeight="1">
      <c r="A526" s="31"/>
      <c r="B526" s="38" t="s">
        <v>119</v>
      </c>
      <c r="C526" s="32"/>
      <c r="D526" s="32"/>
      <c r="E526" s="45">
        <v>2500</v>
      </c>
      <c r="F526" s="45">
        <v>2500</v>
      </c>
      <c r="G526" s="45">
        <f t="shared" si="21"/>
        <v>100</v>
      </c>
      <c r="H526" s="114"/>
      <c r="I526" s="35"/>
      <c r="J526" s="17"/>
      <c r="K526" s="32"/>
    </row>
    <row r="527" spans="1:11" s="71" customFormat="1" ht="17.25" customHeight="1">
      <c r="A527" s="31"/>
      <c r="B527" s="39" t="s">
        <v>79</v>
      </c>
      <c r="C527" s="32"/>
      <c r="D527" s="32"/>
      <c r="E527" s="46">
        <f>E528+E529</f>
        <v>155100</v>
      </c>
      <c r="F527" s="46">
        <f t="shared" ref="F527" si="22">F528+F529</f>
        <v>154990.34</v>
      </c>
      <c r="G527" s="46">
        <f t="shared" si="21"/>
        <v>99.9292972275951</v>
      </c>
      <c r="H527" s="114"/>
      <c r="I527" s="35"/>
      <c r="J527" s="17"/>
      <c r="K527" s="32"/>
    </row>
    <row r="528" spans="1:11" s="71" customFormat="1" ht="17.25" customHeight="1">
      <c r="A528" s="31"/>
      <c r="B528" s="38" t="s">
        <v>115</v>
      </c>
      <c r="C528" s="32"/>
      <c r="D528" s="32"/>
      <c r="E528" s="45">
        <f>E519+E521+E523+E525</f>
        <v>152600</v>
      </c>
      <c r="F528" s="45">
        <f>F519+F521+F523+F525</f>
        <v>152490.34</v>
      </c>
      <c r="G528" s="45">
        <f t="shared" si="21"/>
        <v>99.928138925294888</v>
      </c>
      <c r="H528" s="114"/>
      <c r="I528" s="35"/>
      <c r="J528" s="17"/>
      <c r="K528" s="32"/>
    </row>
    <row r="529" spans="1:11" s="71" customFormat="1" ht="35.25" customHeight="1">
      <c r="A529" s="31"/>
      <c r="B529" s="38" t="s">
        <v>119</v>
      </c>
      <c r="C529" s="32"/>
      <c r="D529" s="32"/>
      <c r="E529" s="45">
        <f>E526</f>
        <v>2500</v>
      </c>
      <c r="F529" s="45">
        <f>F526</f>
        <v>2500</v>
      </c>
      <c r="G529" s="45">
        <f t="shared" si="21"/>
        <v>100</v>
      </c>
      <c r="H529" s="114"/>
      <c r="I529" s="35"/>
      <c r="J529" s="35"/>
      <c r="K529" s="32"/>
    </row>
    <row r="530" spans="1:11" ht="17.25" customHeight="1">
      <c r="A530" s="31"/>
      <c r="B530" s="131" t="s">
        <v>120</v>
      </c>
      <c r="C530" s="131"/>
      <c r="D530" s="131"/>
      <c r="E530" s="131"/>
      <c r="F530" s="131"/>
      <c r="G530" s="131"/>
      <c r="H530" s="131"/>
      <c r="I530" s="131"/>
      <c r="J530" s="131"/>
      <c r="K530" s="131"/>
    </row>
    <row r="531" spans="1:11" s="71" customFormat="1" ht="122.25" customHeight="1">
      <c r="A531" s="31">
        <v>173</v>
      </c>
      <c r="B531" s="37" t="s">
        <v>121</v>
      </c>
      <c r="C531" s="32" t="s">
        <v>19</v>
      </c>
      <c r="D531" s="7" t="s">
        <v>21</v>
      </c>
      <c r="E531" s="45">
        <v>72200</v>
      </c>
      <c r="F531" s="45">
        <v>72115.100000000006</v>
      </c>
      <c r="G531" s="45">
        <f t="shared" ref="G531:G542" si="23">F531/E531*100</f>
        <v>99.882409972299186</v>
      </c>
      <c r="H531" s="114">
        <v>100</v>
      </c>
      <c r="I531" s="35"/>
      <c r="J531" s="17" t="s">
        <v>64</v>
      </c>
      <c r="K531" s="72"/>
    </row>
    <row r="532" spans="1:11" s="71" customFormat="1" ht="17.25" customHeight="1">
      <c r="A532" s="31"/>
      <c r="B532" s="38" t="s">
        <v>115</v>
      </c>
      <c r="C532" s="32"/>
      <c r="D532" s="32"/>
      <c r="E532" s="45">
        <v>72200</v>
      </c>
      <c r="F532" s="45">
        <v>72115.100000000006</v>
      </c>
      <c r="G532" s="45">
        <f t="shared" si="23"/>
        <v>99.882409972299186</v>
      </c>
      <c r="H532" s="114"/>
      <c r="I532" s="36"/>
      <c r="J532" s="17"/>
      <c r="K532" s="72"/>
    </row>
    <row r="533" spans="1:11" s="71" customFormat="1" ht="109.5" customHeight="1">
      <c r="A533" s="31">
        <v>174</v>
      </c>
      <c r="B533" s="37" t="s">
        <v>121</v>
      </c>
      <c r="C533" s="32" t="s">
        <v>19</v>
      </c>
      <c r="D533" s="7" t="s">
        <v>21</v>
      </c>
      <c r="E533" s="45">
        <v>15000</v>
      </c>
      <c r="F533" s="45">
        <v>14986.22</v>
      </c>
      <c r="G533" s="45">
        <f t="shared" si="23"/>
        <v>99.908133333333325</v>
      </c>
      <c r="H533" s="114">
        <v>100</v>
      </c>
      <c r="I533" s="35"/>
      <c r="J533" s="17" t="s">
        <v>64</v>
      </c>
      <c r="K533" s="72"/>
    </row>
    <row r="534" spans="1:11" s="71" customFormat="1" ht="17.25" customHeight="1">
      <c r="A534" s="31"/>
      <c r="B534" s="38" t="s">
        <v>115</v>
      </c>
      <c r="C534" s="32"/>
      <c r="D534" s="32"/>
      <c r="E534" s="45">
        <v>15000</v>
      </c>
      <c r="F534" s="45">
        <v>14986.22</v>
      </c>
      <c r="G534" s="45">
        <f t="shared" si="23"/>
        <v>99.908133333333325</v>
      </c>
      <c r="H534" s="114"/>
      <c r="I534" s="36"/>
      <c r="J534" s="17"/>
      <c r="K534" s="72"/>
    </row>
    <row r="535" spans="1:11" s="71" customFormat="1" ht="65.25" customHeight="1">
      <c r="A535" s="31">
        <v>175</v>
      </c>
      <c r="B535" s="37" t="s">
        <v>122</v>
      </c>
      <c r="C535" s="32" t="s">
        <v>19</v>
      </c>
      <c r="D535" s="7" t="s">
        <v>21</v>
      </c>
      <c r="E535" s="48">
        <v>10100</v>
      </c>
      <c r="F535" s="48">
        <v>9430.35</v>
      </c>
      <c r="G535" s="45">
        <f t="shared" si="23"/>
        <v>93.369801980198019</v>
      </c>
      <c r="H535" s="119">
        <v>100</v>
      </c>
      <c r="I535" s="35"/>
      <c r="J535" s="17" t="s">
        <v>64</v>
      </c>
      <c r="K535" s="72"/>
    </row>
    <row r="536" spans="1:11" s="71" customFormat="1" ht="17.25" customHeight="1">
      <c r="A536" s="31"/>
      <c r="B536" s="38" t="s">
        <v>115</v>
      </c>
      <c r="C536" s="32"/>
      <c r="D536" s="47"/>
      <c r="E536" s="48">
        <v>10100</v>
      </c>
      <c r="F536" s="48">
        <v>9430.35</v>
      </c>
      <c r="G536" s="45">
        <f t="shared" si="23"/>
        <v>93.369801980198019</v>
      </c>
      <c r="H536" s="119"/>
      <c r="I536" s="36"/>
      <c r="J536" s="17"/>
      <c r="K536" s="72"/>
    </row>
    <row r="537" spans="1:11" s="71" customFormat="1" ht="88.5" customHeight="1">
      <c r="A537" s="31">
        <v>176</v>
      </c>
      <c r="B537" s="73" t="s">
        <v>123</v>
      </c>
      <c r="C537" s="32" t="s">
        <v>19</v>
      </c>
      <c r="D537" s="7" t="s">
        <v>21</v>
      </c>
      <c r="E537" s="50">
        <v>7500</v>
      </c>
      <c r="F537" s="50">
        <v>7500</v>
      </c>
      <c r="G537" s="45">
        <f t="shared" si="23"/>
        <v>100</v>
      </c>
      <c r="H537" s="120">
        <v>100</v>
      </c>
      <c r="I537" s="40"/>
      <c r="J537" s="17" t="s">
        <v>64</v>
      </c>
      <c r="K537" s="72"/>
    </row>
    <row r="538" spans="1:11" s="71" customFormat="1" ht="17.25" customHeight="1">
      <c r="A538" s="31"/>
      <c r="B538" s="38" t="s">
        <v>115</v>
      </c>
      <c r="C538" s="32"/>
      <c r="D538" s="49"/>
      <c r="E538" s="50">
        <v>7500</v>
      </c>
      <c r="F538" s="50">
        <v>7500</v>
      </c>
      <c r="G538" s="45">
        <f t="shared" si="23"/>
        <v>100</v>
      </c>
      <c r="H538" s="120"/>
      <c r="I538" s="40"/>
      <c r="J538" s="40"/>
      <c r="K538" s="72"/>
    </row>
    <row r="539" spans="1:11" s="71" customFormat="1" ht="105" customHeight="1">
      <c r="A539" s="31">
        <v>177</v>
      </c>
      <c r="B539" s="73" t="s">
        <v>124</v>
      </c>
      <c r="C539" s="32" t="s">
        <v>19</v>
      </c>
      <c r="D539" s="7" t="s">
        <v>21</v>
      </c>
      <c r="E539" s="51">
        <v>241900</v>
      </c>
      <c r="F539" s="51">
        <v>88373.57</v>
      </c>
      <c r="G539" s="45">
        <f t="shared" si="23"/>
        <v>36.533100454733365</v>
      </c>
      <c r="H539" s="121">
        <v>100</v>
      </c>
      <c r="I539" s="7" t="s">
        <v>187</v>
      </c>
      <c r="J539" s="17" t="s">
        <v>64</v>
      </c>
      <c r="K539" s="72"/>
    </row>
    <row r="540" spans="1:11" s="71" customFormat="1" ht="17.25" customHeight="1">
      <c r="A540" s="31"/>
      <c r="B540" s="38" t="s">
        <v>115</v>
      </c>
      <c r="C540" s="32"/>
      <c r="D540" s="32"/>
      <c r="E540" s="51">
        <v>241900</v>
      </c>
      <c r="F540" s="51">
        <v>88373.57</v>
      </c>
      <c r="G540" s="45">
        <f t="shared" si="23"/>
        <v>36.533100454733365</v>
      </c>
      <c r="H540" s="121"/>
      <c r="I540" s="41"/>
      <c r="J540" s="42"/>
      <c r="K540" s="72"/>
    </row>
    <row r="541" spans="1:11" s="71" customFormat="1" ht="17.25" customHeight="1">
      <c r="A541" s="31"/>
      <c r="B541" s="39" t="s">
        <v>79</v>
      </c>
      <c r="C541" s="32"/>
      <c r="D541" s="32"/>
      <c r="E541" s="46">
        <f>E539+E537+E535+E533+E531</f>
        <v>346700</v>
      </c>
      <c r="F541" s="46">
        <f>F539+F537+F535+F533+F531</f>
        <v>192405.24000000002</v>
      </c>
      <c r="G541" s="46">
        <f t="shared" si="23"/>
        <v>55.496175367753111</v>
      </c>
      <c r="H541" s="122"/>
      <c r="I541" s="43"/>
      <c r="J541" s="43"/>
      <c r="K541" s="72"/>
    </row>
    <row r="542" spans="1:11" s="71" customFormat="1" ht="17.25" customHeight="1">
      <c r="A542" s="31"/>
      <c r="B542" s="38" t="s">
        <v>115</v>
      </c>
      <c r="C542" s="32"/>
      <c r="D542" s="32"/>
      <c r="E542" s="45">
        <f>E540+E538+E536+E534+E532</f>
        <v>346700</v>
      </c>
      <c r="F542" s="45">
        <f>F540+F538+F536+F534+F532</f>
        <v>192405.24000000002</v>
      </c>
      <c r="G542" s="45">
        <f t="shared" si="23"/>
        <v>55.496175367753111</v>
      </c>
      <c r="H542" s="122"/>
      <c r="I542" s="43"/>
      <c r="J542" s="43"/>
      <c r="K542" s="72"/>
    </row>
    <row r="543" spans="1:11" ht="19.5" customHeight="1">
      <c r="A543" s="131" t="s">
        <v>125</v>
      </c>
      <c r="B543" s="131"/>
      <c r="C543" s="131"/>
      <c r="D543" s="131"/>
      <c r="E543" s="131"/>
      <c r="F543" s="131"/>
      <c r="G543" s="131"/>
      <c r="H543" s="131"/>
      <c r="I543" s="131"/>
      <c r="J543" s="131"/>
      <c r="K543" s="131"/>
    </row>
    <row r="544" spans="1:11" s="71" customFormat="1" ht="82.5" customHeight="1">
      <c r="A544" s="31">
        <v>178</v>
      </c>
      <c r="B544" s="37" t="s">
        <v>126</v>
      </c>
      <c r="C544" s="32" t="s">
        <v>19</v>
      </c>
      <c r="D544" s="7" t="s">
        <v>21</v>
      </c>
      <c r="E544" s="45">
        <v>5000</v>
      </c>
      <c r="F544" s="45">
        <v>5000</v>
      </c>
      <c r="G544" s="45">
        <f t="shared" ref="G544:G551" si="24">F544/E544*100</f>
        <v>100</v>
      </c>
      <c r="H544" s="121">
        <v>100</v>
      </c>
      <c r="I544" s="43"/>
      <c r="J544" s="17" t="s">
        <v>64</v>
      </c>
      <c r="K544" s="72"/>
    </row>
    <row r="545" spans="1:11" s="71" customFormat="1" ht="24.75" customHeight="1">
      <c r="A545" s="31"/>
      <c r="B545" s="38" t="s">
        <v>115</v>
      </c>
      <c r="C545" s="32"/>
      <c r="D545" s="32"/>
      <c r="E545" s="45">
        <v>5000</v>
      </c>
      <c r="F545" s="45">
        <v>5000</v>
      </c>
      <c r="G545" s="45">
        <f t="shared" si="24"/>
        <v>100</v>
      </c>
      <c r="H545" s="121"/>
      <c r="I545" s="43"/>
      <c r="J545" s="17"/>
      <c r="K545" s="72"/>
    </row>
    <row r="546" spans="1:11" s="71" customFormat="1" ht="91.5" customHeight="1">
      <c r="A546" s="31">
        <v>179</v>
      </c>
      <c r="B546" s="37" t="s">
        <v>127</v>
      </c>
      <c r="C546" s="32" t="s">
        <v>19</v>
      </c>
      <c r="D546" s="7" t="s">
        <v>21</v>
      </c>
      <c r="E546" s="45">
        <v>125362.2</v>
      </c>
      <c r="F546" s="45">
        <v>125362.2</v>
      </c>
      <c r="G546" s="45">
        <f t="shared" si="24"/>
        <v>100</v>
      </c>
      <c r="H546" s="121">
        <v>100</v>
      </c>
      <c r="I546" s="43"/>
      <c r="J546" s="17" t="s">
        <v>64</v>
      </c>
      <c r="K546" s="72"/>
    </row>
    <row r="547" spans="1:11" s="71" customFormat="1" ht="17.25" customHeight="1">
      <c r="A547" s="31"/>
      <c r="B547" s="38" t="s">
        <v>115</v>
      </c>
      <c r="C547" s="32"/>
      <c r="D547" s="32"/>
      <c r="E547" s="45">
        <v>125362.2</v>
      </c>
      <c r="F547" s="45">
        <v>125362.2</v>
      </c>
      <c r="G547" s="45">
        <f t="shared" si="24"/>
        <v>100</v>
      </c>
      <c r="H547" s="121"/>
      <c r="I547" s="43"/>
      <c r="J547" s="17"/>
      <c r="K547" s="72"/>
    </row>
    <row r="548" spans="1:11" s="71" customFormat="1" ht="49.5" customHeight="1">
      <c r="A548" s="31">
        <v>180</v>
      </c>
      <c r="B548" s="37" t="s">
        <v>128</v>
      </c>
      <c r="C548" s="32" t="s">
        <v>19</v>
      </c>
      <c r="D548" s="7" t="s">
        <v>21</v>
      </c>
      <c r="E548" s="45">
        <v>8600</v>
      </c>
      <c r="F548" s="45">
        <v>8600</v>
      </c>
      <c r="G548" s="45">
        <f t="shared" si="24"/>
        <v>100</v>
      </c>
      <c r="H548" s="121">
        <v>100</v>
      </c>
      <c r="I548" s="43"/>
      <c r="J548" s="17" t="s">
        <v>64</v>
      </c>
      <c r="K548" s="72"/>
    </row>
    <row r="549" spans="1:11" s="71" customFormat="1" ht="17.25" customHeight="1">
      <c r="A549" s="31"/>
      <c r="B549" s="38" t="s">
        <v>115</v>
      </c>
      <c r="C549" s="32"/>
      <c r="D549" s="32"/>
      <c r="E549" s="45">
        <v>8600</v>
      </c>
      <c r="F549" s="45">
        <v>8600</v>
      </c>
      <c r="G549" s="45">
        <f t="shared" si="24"/>
        <v>100</v>
      </c>
      <c r="H549" s="121"/>
      <c r="I549" s="43"/>
      <c r="J549" s="43"/>
      <c r="K549" s="72"/>
    </row>
    <row r="550" spans="1:11" s="71" customFormat="1" ht="17.25" customHeight="1">
      <c r="A550" s="31"/>
      <c r="B550" s="39" t="s">
        <v>79</v>
      </c>
      <c r="C550" s="32"/>
      <c r="D550" s="32"/>
      <c r="E550" s="46">
        <f>E545+E547+E549</f>
        <v>138962.20000000001</v>
      </c>
      <c r="F550" s="46">
        <f>F545+F547+F549</f>
        <v>138962.20000000001</v>
      </c>
      <c r="G550" s="46">
        <f t="shared" si="24"/>
        <v>100</v>
      </c>
      <c r="H550" s="121"/>
      <c r="I550" s="43"/>
      <c r="J550" s="43"/>
      <c r="K550" s="72"/>
    </row>
    <row r="551" spans="1:11" s="71" customFormat="1" ht="17.25" customHeight="1">
      <c r="A551" s="31"/>
      <c r="B551" s="38" t="s">
        <v>115</v>
      </c>
      <c r="C551" s="32"/>
      <c r="D551" s="32"/>
      <c r="E551" s="45">
        <f>E545+E547+E549</f>
        <v>138962.20000000001</v>
      </c>
      <c r="F551" s="45">
        <f>F545+F547+F549</f>
        <v>138962.20000000001</v>
      </c>
      <c r="G551" s="45">
        <f t="shared" si="24"/>
        <v>100</v>
      </c>
      <c r="H551" s="121"/>
      <c r="I551" s="43"/>
      <c r="J551" s="43"/>
      <c r="K551" s="72"/>
    </row>
    <row r="552" spans="1:11" ht="17.25" customHeight="1">
      <c r="A552" s="31"/>
      <c r="B552" s="18"/>
      <c r="C552" s="88"/>
      <c r="D552" s="88"/>
      <c r="E552" s="8"/>
      <c r="F552" s="8"/>
      <c r="G552" s="8"/>
      <c r="H552" s="113"/>
      <c r="I552" s="4"/>
      <c r="J552" s="4"/>
      <c r="K552" s="4"/>
    </row>
    <row r="553" spans="1:11" ht="19.5" customHeight="1">
      <c r="A553" s="131" t="s">
        <v>129</v>
      </c>
      <c r="B553" s="131"/>
      <c r="C553" s="131"/>
      <c r="D553" s="131"/>
      <c r="E553" s="131"/>
      <c r="F553" s="131"/>
      <c r="G553" s="131"/>
      <c r="H553" s="131"/>
      <c r="I553" s="131"/>
      <c r="J553" s="131"/>
      <c r="K553" s="131"/>
    </row>
    <row r="554" spans="1:11" s="71" customFormat="1" ht="128.25" customHeight="1">
      <c r="A554" s="31">
        <v>181</v>
      </c>
      <c r="B554" s="37" t="s">
        <v>130</v>
      </c>
      <c r="C554" s="32" t="s">
        <v>19</v>
      </c>
      <c r="D554" s="7" t="s">
        <v>21</v>
      </c>
      <c r="E554" s="45">
        <v>2100</v>
      </c>
      <c r="F554" s="45">
        <v>2100</v>
      </c>
      <c r="G554" s="45">
        <f t="shared" ref="G554:G555" si="25">F554/E554*100</f>
        <v>100</v>
      </c>
      <c r="H554" s="121">
        <v>100</v>
      </c>
      <c r="I554" s="55"/>
      <c r="J554" s="17" t="s">
        <v>64</v>
      </c>
      <c r="K554" s="72"/>
    </row>
    <row r="555" spans="1:11" s="71" customFormat="1" ht="17.25" customHeight="1">
      <c r="A555" s="31"/>
      <c r="B555" s="38" t="s">
        <v>115</v>
      </c>
      <c r="C555" s="32"/>
      <c r="D555" s="32"/>
      <c r="E555" s="45">
        <v>2100</v>
      </c>
      <c r="F555" s="45">
        <v>2100</v>
      </c>
      <c r="G555" s="45">
        <f t="shared" si="25"/>
        <v>100</v>
      </c>
      <c r="H555" s="121"/>
      <c r="I555" s="55"/>
      <c r="J555" s="17"/>
      <c r="K555" s="72"/>
    </row>
    <row r="556" spans="1:11" s="71" customFormat="1" ht="72.75" customHeight="1">
      <c r="A556" s="31">
        <v>182</v>
      </c>
      <c r="B556" s="37" t="s">
        <v>131</v>
      </c>
      <c r="C556" s="32" t="s">
        <v>19</v>
      </c>
      <c r="D556" s="7" t="s">
        <v>21</v>
      </c>
      <c r="E556" s="45">
        <v>2300</v>
      </c>
      <c r="F556" s="45">
        <v>2300</v>
      </c>
      <c r="G556" s="45">
        <f>F556/E556*100</f>
        <v>100</v>
      </c>
      <c r="H556" s="114">
        <v>100</v>
      </c>
      <c r="I556" s="56"/>
      <c r="J556" s="17" t="s">
        <v>64</v>
      </c>
      <c r="K556" s="72"/>
    </row>
    <row r="557" spans="1:11" s="71" customFormat="1" ht="17.25" customHeight="1">
      <c r="A557" s="31"/>
      <c r="B557" s="18" t="s">
        <v>115</v>
      </c>
      <c r="C557" s="7"/>
      <c r="D557" s="7"/>
      <c r="E557" s="57">
        <v>2300</v>
      </c>
      <c r="F557" s="57">
        <v>2300</v>
      </c>
      <c r="G557" s="57">
        <f>F557/E557*100</f>
        <v>100</v>
      </c>
      <c r="H557" s="19"/>
      <c r="I557" s="58"/>
      <c r="J557" s="17"/>
      <c r="K557" s="72"/>
    </row>
    <row r="558" spans="1:11" s="71" customFormat="1" ht="81" customHeight="1">
      <c r="A558" s="31">
        <v>183</v>
      </c>
      <c r="B558" s="15" t="s">
        <v>132</v>
      </c>
      <c r="C558" s="7" t="s">
        <v>133</v>
      </c>
      <c r="D558" s="7" t="s">
        <v>21</v>
      </c>
      <c r="E558" s="57">
        <v>4800</v>
      </c>
      <c r="F558" s="57">
        <v>4800</v>
      </c>
      <c r="G558" s="57">
        <f t="shared" ref="G558:G563" si="26">F558/E558*100</f>
        <v>100</v>
      </c>
      <c r="H558" s="19">
        <v>100</v>
      </c>
      <c r="I558" s="58"/>
      <c r="J558" s="17" t="s">
        <v>64</v>
      </c>
      <c r="K558" s="72"/>
    </row>
    <row r="559" spans="1:11" s="71" customFormat="1" ht="17.25" customHeight="1">
      <c r="A559" s="31"/>
      <c r="B559" s="38" t="s">
        <v>115</v>
      </c>
      <c r="C559" s="7"/>
      <c r="D559" s="7"/>
      <c r="E559" s="57">
        <v>4800</v>
      </c>
      <c r="F559" s="57">
        <v>4800</v>
      </c>
      <c r="G559" s="57">
        <f t="shared" si="26"/>
        <v>100</v>
      </c>
      <c r="H559" s="19"/>
      <c r="I559" s="58"/>
      <c r="J559" s="17"/>
      <c r="K559" s="72"/>
    </row>
    <row r="560" spans="1:11" s="71" customFormat="1" ht="85.5" customHeight="1">
      <c r="A560" s="31">
        <v>184</v>
      </c>
      <c r="B560" s="15" t="s">
        <v>134</v>
      </c>
      <c r="C560" s="7" t="s">
        <v>133</v>
      </c>
      <c r="D560" s="7" t="s">
        <v>21</v>
      </c>
      <c r="E560" s="57">
        <v>4700</v>
      </c>
      <c r="F560" s="57">
        <v>4700</v>
      </c>
      <c r="G560" s="57">
        <f t="shared" si="26"/>
        <v>100</v>
      </c>
      <c r="H560" s="19">
        <v>100</v>
      </c>
      <c r="I560" s="58"/>
      <c r="J560" s="17" t="s">
        <v>64</v>
      </c>
      <c r="K560" s="72"/>
    </row>
    <row r="561" spans="1:11" s="71" customFormat="1" ht="17.25" customHeight="1">
      <c r="A561" s="31"/>
      <c r="B561" s="18" t="s">
        <v>115</v>
      </c>
      <c r="C561" s="7"/>
      <c r="D561" s="7"/>
      <c r="E561" s="57">
        <v>4700</v>
      </c>
      <c r="F561" s="57">
        <v>4700</v>
      </c>
      <c r="G561" s="57">
        <f t="shared" si="26"/>
        <v>100</v>
      </c>
      <c r="H561" s="19"/>
      <c r="I561" s="58"/>
      <c r="J561" s="54"/>
      <c r="K561" s="72"/>
    </row>
    <row r="562" spans="1:11" s="71" customFormat="1" ht="17.25" customHeight="1">
      <c r="A562" s="31"/>
      <c r="B562" s="22" t="s">
        <v>79</v>
      </c>
      <c r="C562" s="7"/>
      <c r="D562" s="7"/>
      <c r="E562" s="59">
        <f>E555+E557+E559+E561</f>
        <v>13900</v>
      </c>
      <c r="F562" s="59">
        <f>F555+F557+F559+F561</f>
        <v>13900</v>
      </c>
      <c r="G562" s="59">
        <f t="shared" si="26"/>
        <v>100</v>
      </c>
      <c r="H562" s="19"/>
      <c r="I562" s="58"/>
      <c r="J562" s="54"/>
      <c r="K562" s="72"/>
    </row>
    <row r="563" spans="1:11" s="71" customFormat="1" ht="17.25" customHeight="1">
      <c r="A563" s="31"/>
      <c r="B563" s="18" t="s">
        <v>115</v>
      </c>
      <c r="C563" s="7"/>
      <c r="D563" s="7"/>
      <c r="E563" s="57">
        <f>E555+E557+E559+E561</f>
        <v>13900</v>
      </c>
      <c r="F563" s="57">
        <f>F555+F557+F559+F561</f>
        <v>13900</v>
      </c>
      <c r="G563" s="57">
        <f t="shared" si="26"/>
        <v>100</v>
      </c>
      <c r="H563" s="19"/>
      <c r="I563" s="58"/>
      <c r="J563" s="54"/>
      <c r="K563" s="72"/>
    </row>
    <row r="564" spans="1:11" ht="17.25" customHeight="1">
      <c r="A564" s="131" t="s">
        <v>135</v>
      </c>
      <c r="B564" s="131"/>
      <c r="C564" s="131"/>
      <c r="D564" s="131"/>
      <c r="E564" s="131"/>
      <c r="F564" s="131"/>
      <c r="G564" s="131"/>
      <c r="H564" s="131"/>
      <c r="I564" s="131"/>
      <c r="J564" s="131"/>
      <c r="K564" s="131"/>
    </row>
    <row r="565" spans="1:11" s="71" customFormat="1" ht="50.25" customHeight="1">
      <c r="A565" s="31">
        <v>185</v>
      </c>
      <c r="B565" s="37" t="s">
        <v>136</v>
      </c>
      <c r="C565" s="32" t="s">
        <v>19</v>
      </c>
      <c r="D565" s="7" t="s">
        <v>21</v>
      </c>
      <c r="E565" s="45">
        <v>1100</v>
      </c>
      <c r="F565" s="45">
        <v>1032.8699999999999</v>
      </c>
      <c r="G565" s="45">
        <f t="shared" ref="G565:G572" si="27">F565/E565*100</f>
        <v>93.897272727272721</v>
      </c>
      <c r="H565" s="114">
        <v>100</v>
      </c>
      <c r="I565" s="32"/>
      <c r="J565" s="17" t="s">
        <v>64</v>
      </c>
      <c r="K565" s="72"/>
    </row>
    <row r="566" spans="1:11" s="71" customFormat="1" ht="50.25" customHeight="1">
      <c r="A566" s="31"/>
      <c r="B566" s="38" t="s">
        <v>115</v>
      </c>
      <c r="C566" s="32"/>
      <c r="D566" s="32"/>
      <c r="E566" s="45">
        <v>1100</v>
      </c>
      <c r="F566" s="45">
        <v>1032.8699999999999</v>
      </c>
      <c r="G566" s="45">
        <f t="shared" si="27"/>
        <v>93.897272727272721</v>
      </c>
      <c r="H566" s="114"/>
      <c r="I566" s="45"/>
      <c r="J566" s="17"/>
      <c r="K566" s="72"/>
    </row>
    <row r="567" spans="1:11" s="71" customFormat="1" ht="102.75" customHeight="1">
      <c r="A567" s="31">
        <v>186</v>
      </c>
      <c r="B567" s="37" t="s">
        <v>137</v>
      </c>
      <c r="C567" s="32" t="s">
        <v>19</v>
      </c>
      <c r="D567" s="7" t="s">
        <v>21</v>
      </c>
      <c r="E567" s="45">
        <v>4500</v>
      </c>
      <c r="F567" s="45">
        <v>4464.3</v>
      </c>
      <c r="G567" s="45">
        <f t="shared" si="27"/>
        <v>99.206666666666663</v>
      </c>
      <c r="H567" s="114">
        <v>100</v>
      </c>
      <c r="I567" s="32"/>
      <c r="J567" s="17" t="s">
        <v>64</v>
      </c>
      <c r="K567" s="72"/>
    </row>
    <row r="568" spans="1:11" s="71" customFormat="1" ht="50.25" customHeight="1">
      <c r="A568" s="31"/>
      <c r="B568" s="38" t="s">
        <v>115</v>
      </c>
      <c r="C568" s="32"/>
      <c r="D568" s="32"/>
      <c r="E568" s="45">
        <v>4500</v>
      </c>
      <c r="F568" s="45">
        <v>4464.3</v>
      </c>
      <c r="G568" s="45">
        <f t="shared" si="27"/>
        <v>99.206666666666663</v>
      </c>
      <c r="H568" s="114"/>
      <c r="I568" s="32"/>
      <c r="J568" s="17"/>
      <c r="K568" s="72"/>
    </row>
    <row r="569" spans="1:11" s="71" customFormat="1" ht="100.5" customHeight="1">
      <c r="A569" s="31">
        <v>187</v>
      </c>
      <c r="B569" s="37" t="s">
        <v>138</v>
      </c>
      <c r="C569" s="32" t="s">
        <v>19</v>
      </c>
      <c r="D569" s="7" t="s">
        <v>21</v>
      </c>
      <c r="E569" s="45">
        <v>9400</v>
      </c>
      <c r="F569" s="45">
        <v>9336.19</v>
      </c>
      <c r="G569" s="45">
        <f t="shared" si="27"/>
        <v>99.321170212765963</v>
      </c>
      <c r="H569" s="114">
        <v>100</v>
      </c>
      <c r="I569" s="32"/>
      <c r="J569" s="17" t="s">
        <v>64</v>
      </c>
      <c r="K569" s="72"/>
    </row>
    <row r="570" spans="1:11" s="71" customFormat="1" ht="50.25" customHeight="1">
      <c r="A570" s="31"/>
      <c r="B570" s="38" t="s">
        <v>115</v>
      </c>
      <c r="C570" s="32"/>
      <c r="D570" s="32"/>
      <c r="E570" s="45">
        <v>9400</v>
      </c>
      <c r="F570" s="45">
        <v>9336.19</v>
      </c>
      <c r="G570" s="45">
        <f t="shared" si="27"/>
        <v>99.321170212765963</v>
      </c>
      <c r="H570" s="114"/>
      <c r="I570" s="32"/>
      <c r="J570" s="17"/>
      <c r="K570" s="72"/>
    </row>
    <row r="571" spans="1:11" s="71" customFormat="1" ht="50.25" customHeight="1">
      <c r="A571" s="31">
        <v>188</v>
      </c>
      <c r="B571" s="37" t="s">
        <v>139</v>
      </c>
      <c r="C571" s="32" t="s">
        <v>19</v>
      </c>
      <c r="D571" s="7" t="s">
        <v>21</v>
      </c>
      <c r="E571" s="45">
        <v>30000</v>
      </c>
      <c r="F571" s="45">
        <v>22891</v>
      </c>
      <c r="G571" s="45">
        <f t="shared" si="27"/>
        <v>76.303333333333327</v>
      </c>
      <c r="H571" s="114">
        <v>100</v>
      </c>
      <c r="I571" s="37" t="s">
        <v>364</v>
      </c>
      <c r="J571" s="17" t="s">
        <v>64</v>
      </c>
      <c r="K571" s="72"/>
    </row>
    <row r="572" spans="1:11" s="71" customFormat="1" ht="28.5" customHeight="1">
      <c r="A572" s="31"/>
      <c r="B572" s="38" t="s">
        <v>115</v>
      </c>
      <c r="C572" s="32"/>
      <c r="D572" s="32"/>
      <c r="E572" s="45">
        <v>30000</v>
      </c>
      <c r="F572" s="45">
        <v>22891</v>
      </c>
      <c r="G572" s="45">
        <f t="shared" si="27"/>
        <v>76.303333333333327</v>
      </c>
      <c r="H572" s="114"/>
      <c r="I572" s="32"/>
      <c r="J572" s="56"/>
      <c r="K572" s="72"/>
    </row>
    <row r="573" spans="1:11" s="71" customFormat="1" ht="30" customHeight="1">
      <c r="A573" s="31"/>
      <c r="B573" s="39" t="s">
        <v>79</v>
      </c>
      <c r="C573" s="32"/>
      <c r="D573" s="32"/>
      <c r="E573" s="46">
        <f>E565+E567+E569+E571</f>
        <v>45000</v>
      </c>
      <c r="F573" s="46">
        <f>F565+F567+F569+F571</f>
        <v>37724.36</v>
      </c>
      <c r="G573" s="46">
        <f>F573/E573*100</f>
        <v>83.831911111111111</v>
      </c>
      <c r="H573" s="114">
        <v>100</v>
      </c>
      <c r="I573" s="56"/>
      <c r="J573" s="56"/>
      <c r="K573" s="72"/>
    </row>
    <row r="574" spans="1:11" s="71" customFormat="1" ht="21" customHeight="1">
      <c r="A574" s="31"/>
      <c r="B574" s="38" t="s">
        <v>115</v>
      </c>
      <c r="C574" s="32"/>
      <c r="D574" s="32"/>
      <c r="E574" s="45">
        <f>E566+E568+E570+E572</f>
        <v>45000</v>
      </c>
      <c r="F574" s="45">
        <f>F566+F568+F570+F572</f>
        <v>37724.36</v>
      </c>
      <c r="G574" s="45">
        <f>F574/E574*100</f>
        <v>83.831911111111111</v>
      </c>
      <c r="H574" s="114"/>
      <c r="I574" s="56"/>
      <c r="J574" s="56"/>
      <c r="K574" s="72"/>
    </row>
    <row r="575" spans="1:11" ht="17.25" customHeight="1">
      <c r="A575" s="131" t="s">
        <v>140</v>
      </c>
      <c r="B575" s="131"/>
      <c r="C575" s="131"/>
      <c r="D575" s="131"/>
      <c r="E575" s="131"/>
      <c r="F575" s="131"/>
      <c r="G575" s="131"/>
      <c r="H575" s="131"/>
      <c r="I575" s="131"/>
      <c r="J575" s="131"/>
      <c r="K575" s="131"/>
    </row>
    <row r="576" spans="1:11" s="71" customFormat="1" ht="48.75" customHeight="1">
      <c r="A576" s="31">
        <v>189</v>
      </c>
      <c r="B576" s="37" t="s">
        <v>141</v>
      </c>
      <c r="C576" s="32" t="s">
        <v>74</v>
      </c>
      <c r="D576" s="7" t="s">
        <v>21</v>
      </c>
      <c r="E576" s="45">
        <v>3600</v>
      </c>
      <c r="F576" s="45">
        <v>3600</v>
      </c>
      <c r="G576" s="45">
        <f t="shared" ref="G576:G577" si="28">F576/E576*100</f>
        <v>100</v>
      </c>
      <c r="H576" s="114">
        <v>100</v>
      </c>
      <c r="I576" s="56"/>
      <c r="J576" s="17" t="s">
        <v>64</v>
      </c>
      <c r="K576" s="72"/>
    </row>
    <row r="577" spans="1:11" s="71" customFormat="1" ht="17.25" customHeight="1">
      <c r="A577" s="31"/>
      <c r="B577" s="38" t="s">
        <v>115</v>
      </c>
      <c r="C577" s="32"/>
      <c r="D577" s="32"/>
      <c r="E577" s="45">
        <v>3600</v>
      </c>
      <c r="F577" s="45">
        <v>3600</v>
      </c>
      <c r="G577" s="45">
        <f t="shared" si="28"/>
        <v>100</v>
      </c>
      <c r="H577" s="114"/>
      <c r="I577" s="56"/>
      <c r="J577" s="52"/>
      <c r="K577" s="72"/>
    </row>
    <row r="578" spans="1:11" s="71" customFormat="1" ht="17.25" customHeight="1">
      <c r="A578" s="31"/>
      <c r="B578" s="39" t="s">
        <v>79</v>
      </c>
      <c r="C578" s="32"/>
      <c r="D578" s="32"/>
      <c r="E578" s="46">
        <f>E576</f>
        <v>3600</v>
      </c>
      <c r="F578" s="46">
        <f t="shared" ref="F578:G579" si="29">F576</f>
        <v>3600</v>
      </c>
      <c r="G578" s="46">
        <f t="shared" si="29"/>
        <v>100</v>
      </c>
      <c r="H578" s="114"/>
      <c r="I578" s="56"/>
      <c r="J578" s="52"/>
      <c r="K578" s="72"/>
    </row>
    <row r="579" spans="1:11" s="71" customFormat="1" ht="17.25" customHeight="1">
      <c r="A579" s="31"/>
      <c r="B579" s="38" t="s">
        <v>115</v>
      </c>
      <c r="C579" s="32"/>
      <c r="D579" s="32"/>
      <c r="E579" s="45">
        <f>E577</f>
        <v>3600</v>
      </c>
      <c r="F579" s="45">
        <f t="shared" si="29"/>
        <v>3600</v>
      </c>
      <c r="G579" s="45">
        <f t="shared" si="29"/>
        <v>100</v>
      </c>
      <c r="H579" s="114"/>
      <c r="I579" s="56"/>
      <c r="J579" s="52"/>
      <c r="K579" s="72"/>
    </row>
    <row r="580" spans="1:11" ht="18.75" customHeight="1">
      <c r="A580" s="131" t="s">
        <v>142</v>
      </c>
      <c r="B580" s="131"/>
      <c r="C580" s="131"/>
      <c r="D580" s="131"/>
      <c r="E580" s="131"/>
      <c r="F580" s="131"/>
      <c r="G580" s="131"/>
      <c r="H580" s="131"/>
      <c r="I580" s="131"/>
      <c r="J580" s="131"/>
      <c r="K580" s="131"/>
    </row>
    <row r="581" spans="1:11" s="71" customFormat="1" ht="80.25" customHeight="1">
      <c r="A581" s="31">
        <v>190</v>
      </c>
      <c r="B581" s="15" t="s">
        <v>143</v>
      </c>
      <c r="C581" s="7" t="s">
        <v>144</v>
      </c>
      <c r="D581" s="7" t="s">
        <v>21</v>
      </c>
      <c r="E581" s="57">
        <v>6600</v>
      </c>
      <c r="F581" s="57">
        <v>6600</v>
      </c>
      <c r="G581" s="57">
        <f>F581/E581*100</f>
        <v>100</v>
      </c>
      <c r="H581" s="19">
        <v>100</v>
      </c>
      <c r="I581" s="58"/>
      <c r="J581" s="17" t="s">
        <v>64</v>
      </c>
      <c r="K581" s="72"/>
    </row>
    <row r="582" spans="1:11" s="71" customFormat="1" ht="17.25" customHeight="1">
      <c r="A582" s="31"/>
      <c r="B582" s="18" t="s">
        <v>115</v>
      </c>
      <c r="C582" s="7"/>
      <c r="D582" s="7"/>
      <c r="E582" s="57">
        <f>E581</f>
        <v>6600</v>
      </c>
      <c r="F582" s="57">
        <f>F581</f>
        <v>6600</v>
      </c>
      <c r="G582" s="57">
        <f t="shared" ref="G582" si="30">F582/E582*100</f>
        <v>100</v>
      </c>
      <c r="H582" s="19"/>
      <c r="I582" s="58"/>
      <c r="J582" s="17"/>
      <c r="K582" s="72"/>
    </row>
    <row r="583" spans="1:11" s="71" customFormat="1" ht="53.25" customHeight="1">
      <c r="A583" s="31">
        <v>191</v>
      </c>
      <c r="B583" s="15" t="s">
        <v>145</v>
      </c>
      <c r="C583" s="7" t="s">
        <v>144</v>
      </c>
      <c r="D583" s="7" t="s">
        <v>21</v>
      </c>
      <c r="E583" s="57">
        <v>6413.1</v>
      </c>
      <c r="F583" s="57">
        <v>6413.1</v>
      </c>
      <c r="G583" s="57">
        <f>F583/E583*100</f>
        <v>100</v>
      </c>
      <c r="H583" s="19">
        <v>100</v>
      </c>
      <c r="I583" s="58"/>
      <c r="J583" s="17" t="s">
        <v>64</v>
      </c>
      <c r="K583" s="72"/>
    </row>
    <row r="584" spans="1:11" s="71" customFormat="1" ht="17.25" customHeight="1">
      <c r="A584" s="31"/>
      <c r="B584" s="18" t="s">
        <v>115</v>
      </c>
      <c r="C584" s="7"/>
      <c r="D584" s="7"/>
      <c r="E584" s="57">
        <v>6413.1</v>
      </c>
      <c r="F584" s="57">
        <v>6413.1</v>
      </c>
      <c r="G584" s="57">
        <f>F584/E584*100</f>
        <v>100</v>
      </c>
      <c r="H584" s="19"/>
      <c r="I584" s="58"/>
      <c r="J584" s="53"/>
      <c r="K584" s="72"/>
    </row>
    <row r="585" spans="1:11" s="71" customFormat="1" ht="17.25" customHeight="1">
      <c r="A585" s="31"/>
      <c r="B585" s="22" t="s">
        <v>79</v>
      </c>
      <c r="C585" s="7"/>
      <c r="D585" s="7"/>
      <c r="E585" s="59">
        <f>E581+E583</f>
        <v>13013.1</v>
      </c>
      <c r="F585" s="59">
        <f>F581+F583</f>
        <v>13013.1</v>
      </c>
      <c r="G585" s="59">
        <f>G583</f>
        <v>100</v>
      </c>
      <c r="H585" s="19"/>
      <c r="I585" s="58"/>
      <c r="J585" s="54"/>
      <c r="K585" s="72"/>
    </row>
    <row r="586" spans="1:11" s="71" customFormat="1" ht="17.25" customHeight="1">
      <c r="A586" s="31"/>
      <c r="B586" s="38" t="s">
        <v>115</v>
      </c>
      <c r="C586" s="32"/>
      <c r="D586" s="32"/>
      <c r="E586" s="45">
        <f>E585</f>
        <v>13013.1</v>
      </c>
      <c r="F586" s="45">
        <f t="shared" ref="F586:G586" si="31">F585</f>
        <v>13013.1</v>
      </c>
      <c r="G586" s="45">
        <f t="shared" si="31"/>
        <v>100</v>
      </c>
      <c r="H586" s="114"/>
      <c r="I586" s="56"/>
      <c r="J586" s="52"/>
      <c r="K586" s="72"/>
    </row>
    <row r="587" spans="1:11" s="71" customFormat="1" ht="21.75" customHeight="1">
      <c r="A587" s="131" t="s">
        <v>146</v>
      </c>
      <c r="B587" s="131"/>
      <c r="C587" s="131"/>
      <c r="D587" s="131"/>
      <c r="E587" s="131"/>
      <c r="F587" s="131"/>
      <c r="G587" s="131"/>
      <c r="H587" s="131"/>
      <c r="I587" s="131"/>
      <c r="J587" s="131"/>
      <c r="K587" s="131"/>
    </row>
    <row r="588" spans="1:11" s="71" customFormat="1" ht="34.5" customHeight="1">
      <c r="A588" s="31">
        <v>192</v>
      </c>
      <c r="B588" s="37" t="s">
        <v>147</v>
      </c>
      <c r="C588" s="32" t="s">
        <v>71</v>
      </c>
      <c r="D588" s="7" t="s">
        <v>21</v>
      </c>
      <c r="E588" s="45">
        <v>19771.400000000001</v>
      </c>
      <c r="F588" s="45">
        <v>19771.400000000001</v>
      </c>
      <c r="G588" s="45">
        <f t="shared" ref="G588:G591" si="32">F588/E588*100</f>
        <v>100</v>
      </c>
      <c r="H588" s="114">
        <v>100</v>
      </c>
      <c r="I588" s="37"/>
      <c r="J588" s="17" t="s">
        <v>64</v>
      </c>
      <c r="K588" s="72"/>
    </row>
    <row r="589" spans="1:11" s="71" customFormat="1" ht="17.25" customHeight="1">
      <c r="A589" s="31"/>
      <c r="B589" s="37" t="s">
        <v>115</v>
      </c>
      <c r="C589" s="32"/>
      <c r="D589" s="32"/>
      <c r="E589" s="45">
        <v>19771.400000000001</v>
      </c>
      <c r="F589" s="45">
        <v>19771.400000000001</v>
      </c>
      <c r="G589" s="45">
        <f t="shared" si="32"/>
        <v>100</v>
      </c>
      <c r="H589" s="114"/>
      <c r="I589" s="37"/>
      <c r="J589" s="37"/>
      <c r="K589" s="72"/>
    </row>
    <row r="590" spans="1:11" s="71" customFormat="1" ht="21.75" customHeight="1">
      <c r="A590" s="31"/>
      <c r="B590" s="39" t="s">
        <v>79</v>
      </c>
      <c r="C590" s="32"/>
      <c r="D590" s="32"/>
      <c r="E590" s="46">
        <f>E588</f>
        <v>19771.400000000001</v>
      </c>
      <c r="F590" s="46">
        <f>F588</f>
        <v>19771.400000000001</v>
      </c>
      <c r="G590" s="46">
        <f t="shared" si="32"/>
        <v>100</v>
      </c>
      <c r="H590" s="114"/>
      <c r="I590" s="37"/>
      <c r="J590" s="37"/>
      <c r="K590" s="72"/>
    </row>
    <row r="591" spans="1:11" s="71" customFormat="1" ht="17.25" customHeight="1">
      <c r="A591" s="31"/>
      <c r="B591" s="38" t="s">
        <v>115</v>
      </c>
      <c r="C591" s="32"/>
      <c r="D591" s="32"/>
      <c r="E591" s="45">
        <f>E590</f>
        <v>19771.400000000001</v>
      </c>
      <c r="F591" s="45">
        <f>F590</f>
        <v>19771.400000000001</v>
      </c>
      <c r="G591" s="45">
        <f t="shared" si="32"/>
        <v>100</v>
      </c>
      <c r="H591" s="114"/>
      <c r="I591" s="37"/>
      <c r="J591" s="37"/>
      <c r="K591" s="72"/>
    </row>
    <row r="592" spans="1:11" ht="17.25" customHeight="1">
      <c r="A592" s="131" t="s">
        <v>148</v>
      </c>
      <c r="B592" s="131"/>
      <c r="C592" s="131"/>
      <c r="D592" s="131"/>
      <c r="E592" s="131"/>
      <c r="F592" s="131"/>
      <c r="G592" s="131"/>
      <c r="H592" s="131"/>
      <c r="I592" s="131"/>
      <c r="J592" s="131"/>
      <c r="K592" s="131"/>
    </row>
    <row r="593" spans="1:11" s="71" customFormat="1" ht="69.75" customHeight="1">
      <c r="A593" s="31">
        <v>193</v>
      </c>
      <c r="B593" s="37" t="s">
        <v>149</v>
      </c>
      <c r="C593" s="32" t="s">
        <v>74</v>
      </c>
      <c r="D593" s="7" t="s">
        <v>21</v>
      </c>
      <c r="E593" s="45">
        <f>E594+E595</f>
        <v>7700</v>
      </c>
      <c r="F593" s="45">
        <f>F594+F595</f>
        <v>7700</v>
      </c>
      <c r="G593" s="45">
        <f t="shared" ref="G593:G611" si="33">F593/E593*100</f>
        <v>100</v>
      </c>
      <c r="H593" s="114">
        <v>100</v>
      </c>
      <c r="I593" s="37"/>
      <c r="J593" s="37" t="s">
        <v>64</v>
      </c>
      <c r="K593" s="72"/>
    </row>
    <row r="594" spans="1:11" s="71" customFormat="1" ht="17.25" customHeight="1">
      <c r="A594" s="31"/>
      <c r="B594" s="38" t="s">
        <v>115</v>
      </c>
      <c r="C594" s="32"/>
      <c r="D594" s="32"/>
      <c r="E594" s="45">
        <v>5200</v>
      </c>
      <c r="F594" s="45">
        <v>5200</v>
      </c>
      <c r="G594" s="45">
        <f t="shared" si="33"/>
        <v>100</v>
      </c>
      <c r="H594" s="114"/>
      <c r="I594" s="37"/>
      <c r="J594" s="37"/>
      <c r="K594" s="72"/>
    </row>
    <row r="595" spans="1:11" s="71" customFormat="1" ht="17.25" customHeight="1">
      <c r="A595" s="31"/>
      <c r="B595" s="38" t="s">
        <v>119</v>
      </c>
      <c r="C595" s="32"/>
      <c r="D595" s="32"/>
      <c r="E595" s="45">
        <v>2500</v>
      </c>
      <c r="F595" s="45">
        <v>2500</v>
      </c>
      <c r="G595" s="45">
        <f t="shared" si="33"/>
        <v>100</v>
      </c>
      <c r="H595" s="114"/>
      <c r="I595" s="37"/>
      <c r="J595" s="37"/>
      <c r="K595" s="72"/>
    </row>
    <row r="596" spans="1:11" s="71" customFormat="1" ht="54" customHeight="1">
      <c r="A596" s="31">
        <v>194</v>
      </c>
      <c r="B596" s="37" t="s">
        <v>150</v>
      </c>
      <c r="C596" s="32" t="s">
        <v>74</v>
      </c>
      <c r="D596" s="7" t="s">
        <v>21</v>
      </c>
      <c r="E596" s="45">
        <f>E597+E598</f>
        <v>7200</v>
      </c>
      <c r="F596" s="45">
        <f>F597+F598</f>
        <v>7200</v>
      </c>
      <c r="G596" s="45">
        <f t="shared" si="33"/>
        <v>100</v>
      </c>
      <c r="H596" s="114">
        <v>100</v>
      </c>
      <c r="I596" s="37"/>
      <c r="J596" s="37" t="s">
        <v>64</v>
      </c>
      <c r="K596" s="72"/>
    </row>
    <row r="597" spans="1:11" s="71" customFormat="1" ht="17.25" customHeight="1">
      <c r="A597" s="31"/>
      <c r="B597" s="38" t="s">
        <v>115</v>
      </c>
      <c r="C597" s="32"/>
      <c r="D597" s="32"/>
      <c r="E597" s="45">
        <v>4700</v>
      </c>
      <c r="F597" s="45">
        <v>4700</v>
      </c>
      <c r="G597" s="45">
        <f t="shared" si="33"/>
        <v>100</v>
      </c>
      <c r="H597" s="114"/>
      <c r="I597" s="37"/>
      <c r="J597" s="37"/>
      <c r="K597" s="72"/>
    </row>
    <row r="598" spans="1:11" s="71" customFormat="1" ht="17.25" customHeight="1">
      <c r="A598" s="31"/>
      <c r="B598" s="38" t="s">
        <v>119</v>
      </c>
      <c r="C598" s="32"/>
      <c r="D598" s="32"/>
      <c r="E598" s="45">
        <v>2500</v>
      </c>
      <c r="F598" s="45">
        <v>2500</v>
      </c>
      <c r="G598" s="45">
        <f t="shared" si="33"/>
        <v>100</v>
      </c>
      <c r="H598" s="114"/>
      <c r="I598" s="37"/>
      <c r="J598" s="37"/>
      <c r="K598" s="72"/>
    </row>
    <row r="599" spans="1:11" s="71" customFormat="1" ht="97.5" customHeight="1">
      <c r="A599" s="31">
        <v>195</v>
      </c>
      <c r="B599" s="37" t="s">
        <v>151</v>
      </c>
      <c r="C599" s="32" t="s">
        <v>74</v>
      </c>
      <c r="D599" s="7" t="s">
        <v>21</v>
      </c>
      <c r="E599" s="45">
        <f>E600+E601</f>
        <v>11500</v>
      </c>
      <c r="F599" s="45">
        <f>F600+F601</f>
        <v>11500</v>
      </c>
      <c r="G599" s="45">
        <f t="shared" si="33"/>
        <v>100</v>
      </c>
      <c r="H599" s="114">
        <v>100</v>
      </c>
      <c r="I599" s="37"/>
      <c r="J599" s="37" t="s">
        <v>64</v>
      </c>
      <c r="K599" s="72"/>
    </row>
    <row r="600" spans="1:11" s="71" customFormat="1" ht="17.25" customHeight="1">
      <c r="A600" s="31"/>
      <c r="B600" s="38" t="s">
        <v>115</v>
      </c>
      <c r="C600" s="32"/>
      <c r="D600" s="32"/>
      <c r="E600" s="45">
        <v>7000</v>
      </c>
      <c r="F600" s="45">
        <v>7000</v>
      </c>
      <c r="G600" s="45">
        <f t="shared" si="33"/>
        <v>100</v>
      </c>
      <c r="H600" s="114"/>
      <c r="I600" s="37"/>
      <c r="J600" s="37"/>
      <c r="K600" s="72"/>
    </row>
    <row r="601" spans="1:11" s="71" customFormat="1" ht="17.25" customHeight="1">
      <c r="A601" s="31"/>
      <c r="B601" s="38" t="s">
        <v>119</v>
      </c>
      <c r="C601" s="32"/>
      <c r="D601" s="32"/>
      <c r="E601" s="45">
        <v>4500</v>
      </c>
      <c r="F601" s="45">
        <v>4500</v>
      </c>
      <c r="G601" s="45">
        <f t="shared" si="33"/>
        <v>100</v>
      </c>
      <c r="H601" s="114"/>
      <c r="I601" s="37"/>
      <c r="J601" s="37"/>
      <c r="K601" s="72"/>
    </row>
    <row r="602" spans="1:11" s="71" customFormat="1" ht="51.75" customHeight="1">
      <c r="A602" s="31">
        <v>196</v>
      </c>
      <c r="B602" s="37" t="s">
        <v>152</v>
      </c>
      <c r="C602" s="32" t="s">
        <v>74</v>
      </c>
      <c r="D602" s="7" t="s">
        <v>21</v>
      </c>
      <c r="E602" s="45">
        <v>3900</v>
      </c>
      <c r="F602" s="45">
        <v>3900</v>
      </c>
      <c r="G602" s="45">
        <f t="shared" si="33"/>
        <v>100</v>
      </c>
      <c r="H602" s="114">
        <v>100</v>
      </c>
      <c r="I602" s="37"/>
      <c r="J602" s="37" t="s">
        <v>64</v>
      </c>
      <c r="K602" s="72"/>
    </row>
    <row r="603" spans="1:11" s="71" customFormat="1" ht="17.25" customHeight="1">
      <c r="A603" s="31"/>
      <c r="B603" s="38" t="s">
        <v>115</v>
      </c>
      <c r="C603" s="32"/>
      <c r="D603" s="32"/>
      <c r="E603" s="45">
        <v>3900</v>
      </c>
      <c r="F603" s="45">
        <v>3900</v>
      </c>
      <c r="G603" s="45">
        <f t="shared" si="33"/>
        <v>100</v>
      </c>
      <c r="H603" s="114"/>
      <c r="I603" s="37"/>
      <c r="J603" s="37"/>
      <c r="K603" s="72"/>
    </row>
    <row r="604" spans="1:11" s="71" customFormat="1" ht="115.5" customHeight="1">
      <c r="A604" s="31">
        <v>197</v>
      </c>
      <c r="B604" s="37" t="s">
        <v>153</v>
      </c>
      <c r="C604" s="32" t="s">
        <v>74</v>
      </c>
      <c r="D604" s="7" t="s">
        <v>21</v>
      </c>
      <c r="E604" s="45">
        <f>E605+E606</f>
        <v>10200</v>
      </c>
      <c r="F604" s="45">
        <f>F605+F606</f>
        <v>10200</v>
      </c>
      <c r="G604" s="45">
        <f t="shared" si="33"/>
        <v>100</v>
      </c>
      <c r="H604" s="114">
        <v>100</v>
      </c>
      <c r="I604" s="37"/>
      <c r="J604" s="37" t="s">
        <v>64</v>
      </c>
      <c r="K604" s="72"/>
    </row>
    <row r="605" spans="1:11" s="71" customFormat="1" ht="17.25" customHeight="1">
      <c r="A605" s="31"/>
      <c r="B605" s="38" t="s">
        <v>115</v>
      </c>
      <c r="C605" s="32"/>
      <c r="D605" s="32"/>
      <c r="E605" s="45">
        <v>5700</v>
      </c>
      <c r="F605" s="45">
        <v>5700</v>
      </c>
      <c r="G605" s="45">
        <f t="shared" si="33"/>
        <v>100</v>
      </c>
      <c r="H605" s="114"/>
      <c r="I605" s="37"/>
      <c r="J605" s="37"/>
      <c r="K605" s="72"/>
    </row>
    <row r="606" spans="1:11" s="71" customFormat="1" ht="17.25" customHeight="1">
      <c r="A606" s="31"/>
      <c r="B606" s="38" t="s">
        <v>119</v>
      </c>
      <c r="C606" s="32"/>
      <c r="D606" s="32"/>
      <c r="E606" s="45">
        <v>4500</v>
      </c>
      <c r="F606" s="45">
        <v>4500</v>
      </c>
      <c r="G606" s="45">
        <f t="shared" si="33"/>
        <v>100</v>
      </c>
      <c r="H606" s="114"/>
      <c r="I606" s="37"/>
      <c r="J606" s="37"/>
      <c r="K606" s="72"/>
    </row>
    <row r="607" spans="1:11" s="71" customFormat="1" ht="114.75" customHeight="1">
      <c r="A607" s="31">
        <v>198</v>
      </c>
      <c r="B607" s="37" t="s">
        <v>154</v>
      </c>
      <c r="C607" s="32" t="s">
        <v>74</v>
      </c>
      <c r="D607" s="7" t="s">
        <v>21</v>
      </c>
      <c r="E607" s="45">
        <v>7100</v>
      </c>
      <c r="F607" s="45">
        <v>7100</v>
      </c>
      <c r="G607" s="45">
        <f t="shared" si="33"/>
        <v>100</v>
      </c>
      <c r="H607" s="114">
        <v>100</v>
      </c>
      <c r="I607" s="37"/>
      <c r="J607" s="37" t="s">
        <v>64</v>
      </c>
      <c r="K607" s="72"/>
    </row>
    <row r="608" spans="1:11" s="71" customFormat="1" ht="17.25" customHeight="1">
      <c r="A608" s="31"/>
      <c r="B608" s="38" t="s">
        <v>115</v>
      </c>
      <c r="C608" s="32"/>
      <c r="D608" s="32"/>
      <c r="E608" s="45">
        <v>7100</v>
      </c>
      <c r="F608" s="45">
        <v>7100</v>
      </c>
      <c r="G608" s="45">
        <f t="shared" si="33"/>
        <v>100</v>
      </c>
      <c r="H608" s="114"/>
      <c r="I608" s="37"/>
      <c r="J608" s="37"/>
      <c r="K608" s="72"/>
    </row>
    <row r="609" spans="1:11" s="71" customFormat="1" ht="17.25" customHeight="1">
      <c r="A609" s="31"/>
      <c r="B609" s="39" t="s">
        <v>79</v>
      </c>
      <c r="C609" s="32"/>
      <c r="D609" s="32"/>
      <c r="E609" s="46">
        <f>E610+E611</f>
        <v>47600</v>
      </c>
      <c r="F609" s="46">
        <f>F610+F611</f>
        <v>47600</v>
      </c>
      <c r="G609" s="46">
        <f t="shared" si="33"/>
        <v>100</v>
      </c>
      <c r="H609" s="114"/>
      <c r="I609" s="37"/>
      <c r="J609" s="37"/>
      <c r="K609" s="72"/>
    </row>
    <row r="610" spans="1:11" s="71" customFormat="1" ht="17.25" customHeight="1">
      <c r="A610" s="31"/>
      <c r="B610" s="38" t="s">
        <v>115</v>
      </c>
      <c r="C610" s="32"/>
      <c r="D610" s="32"/>
      <c r="E610" s="45">
        <f>E594+E597+E600+E603+E605+E608</f>
        <v>33600</v>
      </c>
      <c r="F610" s="45">
        <f>F594+F597+F600+F603+F605+F608</f>
        <v>33600</v>
      </c>
      <c r="G610" s="45">
        <f t="shared" si="33"/>
        <v>100</v>
      </c>
      <c r="H610" s="114"/>
      <c r="I610" s="37"/>
      <c r="J610" s="37"/>
      <c r="K610" s="72"/>
    </row>
    <row r="611" spans="1:11" s="71" customFormat="1" ht="17.25" customHeight="1">
      <c r="A611" s="31"/>
      <c r="B611" s="38" t="s">
        <v>119</v>
      </c>
      <c r="C611" s="32"/>
      <c r="D611" s="32"/>
      <c r="E611" s="45">
        <f>E595+E598+E601+E606</f>
        <v>14000</v>
      </c>
      <c r="F611" s="45">
        <f>F595+F598+F601+F606</f>
        <v>14000</v>
      </c>
      <c r="G611" s="45">
        <f t="shared" si="33"/>
        <v>100</v>
      </c>
      <c r="H611" s="114"/>
      <c r="I611" s="37"/>
      <c r="J611" s="37"/>
      <c r="K611" s="72"/>
    </row>
    <row r="612" spans="1:11" ht="17.25" customHeight="1">
      <c r="A612" s="31"/>
      <c r="B612" s="18"/>
      <c r="C612" s="88"/>
      <c r="D612" s="88"/>
      <c r="E612" s="8"/>
      <c r="F612" s="8"/>
      <c r="G612" s="8"/>
      <c r="H612" s="113"/>
      <c r="I612" s="4"/>
      <c r="J612" s="4"/>
      <c r="K612" s="4"/>
    </row>
    <row r="613" spans="1:11" ht="17.25" customHeight="1">
      <c r="A613" s="131" t="s">
        <v>155</v>
      </c>
      <c r="B613" s="131"/>
      <c r="C613" s="131"/>
      <c r="D613" s="131"/>
      <c r="E613" s="131"/>
      <c r="F613" s="131"/>
      <c r="G613" s="131"/>
      <c r="H613" s="131"/>
      <c r="I613" s="131"/>
      <c r="J613" s="131"/>
      <c r="K613" s="131"/>
    </row>
    <row r="614" spans="1:11" s="71" customFormat="1" ht="69" customHeight="1">
      <c r="A614" s="7">
        <v>199</v>
      </c>
      <c r="B614" s="37" t="s">
        <v>156</v>
      </c>
      <c r="C614" s="32" t="s">
        <v>74</v>
      </c>
      <c r="D614" s="7" t="s">
        <v>21</v>
      </c>
      <c r="E614" s="45">
        <v>2400</v>
      </c>
      <c r="F614" s="45">
        <v>2400</v>
      </c>
      <c r="G614" s="45">
        <f>F614/E614*100</f>
        <v>100</v>
      </c>
      <c r="H614" s="114">
        <v>100</v>
      </c>
      <c r="I614" s="60"/>
      <c r="J614" s="37" t="s">
        <v>64</v>
      </c>
      <c r="K614" s="7"/>
    </row>
    <row r="615" spans="1:11" s="71" customFormat="1" ht="17.25" customHeight="1">
      <c r="A615" s="7"/>
      <c r="B615" s="38" t="s">
        <v>115</v>
      </c>
      <c r="C615" s="32"/>
      <c r="D615" s="32"/>
      <c r="E615" s="45">
        <v>2400</v>
      </c>
      <c r="F615" s="45">
        <v>2400</v>
      </c>
      <c r="G615" s="45">
        <f t="shared" ref="G615:G627" si="34">F615/E615*100</f>
        <v>100</v>
      </c>
      <c r="H615" s="114"/>
      <c r="I615" s="60"/>
      <c r="J615" s="32"/>
      <c r="K615" s="7"/>
    </row>
    <row r="616" spans="1:11" s="71" customFormat="1" ht="71.25" customHeight="1">
      <c r="A616" s="7">
        <v>200</v>
      </c>
      <c r="B616" s="37" t="s">
        <v>157</v>
      </c>
      <c r="C616" s="32" t="s">
        <v>74</v>
      </c>
      <c r="D616" s="7" t="s">
        <v>21</v>
      </c>
      <c r="E616" s="45">
        <v>2400</v>
      </c>
      <c r="F616" s="45">
        <v>2400</v>
      </c>
      <c r="G616" s="45">
        <f t="shared" si="34"/>
        <v>100</v>
      </c>
      <c r="H616" s="114">
        <v>100</v>
      </c>
      <c r="I616" s="60"/>
      <c r="J616" s="37" t="s">
        <v>64</v>
      </c>
      <c r="K616" s="7"/>
    </row>
    <row r="617" spans="1:11" s="71" customFormat="1" ht="17.25" customHeight="1">
      <c r="A617" s="7"/>
      <c r="B617" s="38" t="s">
        <v>115</v>
      </c>
      <c r="C617" s="32"/>
      <c r="D617" s="32"/>
      <c r="E617" s="45">
        <v>2400</v>
      </c>
      <c r="F617" s="45">
        <v>2400</v>
      </c>
      <c r="G617" s="45">
        <f t="shared" si="34"/>
        <v>100</v>
      </c>
      <c r="H617" s="114"/>
      <c r="I617" s="60"/>
      <c r="J617" s="32"/>
      <c r="K617" s="7"/>
    </row>
    <row r="618" spans="1:11" s="71" customFormat="1" ht="84" customHeight="1">
      <c r="A618" s="7">
        <v>201</v>
      </c>
      <c r="B618" s="37" t="s">
        <v>158</v>
      </c>
      <c r="C618" s="32" t="s">
        <v>74</v>
      </c>
      <c r="D618" s="7" t="s">
        <v>21</v>
      </c>
      <c r="E618" s="45">
        <v>5700</v>
      </c>
      <c r="F618" s="45">
        <v>5700</v>
      </c>
      <c r="G618" s="45">
        <f t="shared" si="34"/>
        <v>100</v>
      </c>
      <c r="H618" s="114">
        <v>100</v>
      </c>
      <c r="I618" s="60"/>
      <c r="J618" s="37" t="s">
        <v>64</v>
      </c>
      <c r="K618" s="7"/>
    </row>
    <row r="619" spans="1:11" s="71" customFormat="1" ht="17.25" customHeight="1">
      <c r="A619" s="31"/>
      <c r="B619" s="38" t="s">
        <v>115</v>
      </c>
      <c r="C619" s="32"/>
      <c r="D619" s="32"/>
      <c r="E619" s="45">
        <v>5700</v>
      </c>
      <c r="F619" s="45">
        <v>5700</v>
      </c>
      <c r="G619" s="45">
        <f t="shared" si="34"/>
        <v>100</v>
      </c>
      <c r="H619" s="114"/>
      <c r="I619" s="60"/>
      <c r="J619" s="32"/>
      <c r="K619" s="72"/>
    </row>
    <row r="620" spans="1:11" s="71" customFormat="1" ht="103.5" customHeight="1">
      <c r="A620" s="31">
        <v>202</v>
      </c>
      <c r="B620" s="37" t="s">
        <v>159</v>
      </c>
      <c r="C620" s="32" t="s">
        <v>74</v>
      </c>
      <c r="D620" s="7" t="s">
        <v>21</v>
      </c>
      <c r="E620" s="45">
        <v>3000</v>
      </c>
      <c r="F620" s="45">
        <v>3000</v>
      </c>
      <c r="G620" s="45">
        <f t="shared" si="34"/>
        <v>100</v>
      </c>
      <c r="H620" s="114">
        <v>100</v>
      </c>
      <c r="I620" s="60"/>
      <c r="J620" s="37" t="s">
        <v>64</v>
      </c>
      <c r="K620" s="72"/>
    </row>
    <row r="621" spans="1:11" s="71" customFormat="1" ht="17.25" customHeight="1">
      <c r="A621" s="31"/>
      <c r="B621" s="38" t="s">
        <v>115</v>
      </c>
      <c r="C621" s="32"/>
      <c r="D621" s="32"/>
      <c r="E621" s="45">
        <v>3000</v>
      </c>
      <c r="F621" s="45">
        <v>3000</v>
      </c>
      <c r="G621" s="45">
        <f t="shared" si="34"/>
        <v>100</v>
      </c>
      <c r="H621" s="114"/>
      <c r="I621" s="60"/>
      <c r="J621" s="32"/>
      <c r="K621" s="72"/>
    </row>
    <row r="622" spans="1:11" s="71" customFormat="1" ht="70.5" customHeight="1">
      <c r="A622" s="31">
        <v>203</v>
      </c>
      <c r="B622" s="37" t="s">
        <v>160</v>
      </c>
      <c r="C622" s="32" t="s">
        <v>74</v>
      </c>
      <c r="D622" s="7" t="s">
        <v>21</v>
      </c>
      <c r="E622" s="45">
        <v>3000</v>
      </c>
      <c r="F622" s="45">
        <v>3000</v>
      </c>
      <c r="G622" s="45">
        <f t="shared" si="34"/>
        <v>100</v>
      </c>
      <c r="H622" s="114">
        <v>100</v>
      </c>
      <c r="I622" s="60"/>
      <c r="J622" s="37" t="s">
        <v>64</v>
      </c>
      <c r="K622" s="72"/>
    </row>
    <row r="623" spans="1:11" s="71" customFormat="1" ht="17.25" customHeight="1">
      <c r="A623" s="31"/>
      <c r="B623" s="38" t="s">
        <v>115</v>
      </c>
      <c r="C623" s="32"/>
      <c r="D623" s="32"/>
      <c r="E623" s="45">
        <v>3000</v>
      </c>
      <c r="F623" s="45">
        <v>3000</v>
      </c>
      <c r="G623" s="45">
        <f t="shared" si="34"/>
        <v>100</v>
      </c>
      <c r="H623" s="114"/>
      <c r="I623" s="60"/>
      <c r="J623" s="37"/>
      <c r="K623" s="72"/>
    </row>
    <row r="624" spans="1:11" s="71" customFormat="1" ht="85.5" customHeight="1">
      <c r="A624" s="31">
        <v>204</v>
      </c>
      <c r="B624" s="37" t="s">
        <v>161</v>
      </c>
      <c r="C624" s="32" t="s">
        <v>74</v>
      </c>
      <c r="D624" s="7" t="s">
        <v>21</v>
      </c>
      <c r="E624" s="45">
        <v>2400</v>
      </c>
      <c r="F624" s="45">
        <v>2400</v>
      </c>
      <c r="G624" s="45">
        <f t="shared" si="34"/>
        <v>100</v>
      </c>
      <c r="H624" s="114">
        <v>100</v>
      </c>
      <c r="I624" s="60"/>
      <c r="J624" s="37" t="s">
        <v>64</v>
      </c>
      <c r="K624" s="72"/>
    </row>
    <row r="625" spans="1:11" s="71" customFormat="1" ht="17.25" customHeight="1">
      <c r="A625" s="31"/>
      <c r="B625" s="38" t="s">
        <v>115</v>
      </c>
      <c r="C625" s="32"/>
      <c r="D625" s="32"/>
      <c r="E625" s="45">
        <v>2400</v>
      </c>
      <c r="F625" s="45">
        <v>2400</v>
      </c>
      <c r="G625" s="45">
        <f t="shared" si="34"/>
        <v>100</v>
      </c>
      <c r="H625" s="114"/>
      <c r="I625" s="60"/>
      <c r="J625" s="60"/>
      <c r="K625" s="72"/>
    </row>
    <row r="626" spans="1:11" s="71" customFormat="1" ht="17.25" customHeight="1">
      <c r="A626" s="31"/>
      <c r="B626" s="39" t="s">
        <v>79</v>
      </c>
      <c r="C626" s="32"/>
      <c r="D626" s="32"/>
      <c r="E626" s="46">
        <f>E614+E616+E618+E620+E622+E624</f>
        <v>18900</v>
      </c>
      <c r="F626" s="46">
        <f>F614+F616+F618+F620+F622+F624</f>
        <v>18900</v>
      </c>
      <c r="G626" s="46">
        <f t="shared" si="34"/>
        <v>100</v>
      </c>
      <c r="H626" s="114"/>
      <c r="I626" s="60"/>
      <c r="J626" s="60"/>
      <c r="K626" s="72"/>
    </row>
    <row r="627" spans="1:11" s="71" customFormat="1" ht="17.25" customHeight="1">
      <c r="A627" s="31"/>
      <c r="B627" s="38" t="s">
        <v>115</v>
      </c>
      <c r="C627" s="32"/>
      <c r="D627" s="32"/>
      <c r="E627" s="45">
        <f>E615+E617+E619+E621+E623+E625</f>
        <v>18900</v>
      </c>
      <c r="F627" s="45">
        <f>F615+F617+F619+F621+F623+F625</f>
        <v>18900</v>
      </c>
      <c r="G627" s="45">
        <f t="shared" si="34"/>
        <v>100</v>
      </c>
      <c r="H627" s="114"/>
      <c r="I627" s="60"/>
      <c r="J627" s="60"/>
      <c r="K627" s="72"/>
    </row>
    <row r="628" spans="1:11" ht="26.25" customHeight="1">
      <c r="A628" s="131" t="s">
        <v>162</v>
      </c>
      <c r="B628" s="131"/>
      <c r="C628" s="131"/>
      <c r="D628" s="131"/>
      <c r="E628" s="131"/>
      <c r="F628" s="131"/>
      <c r="G628" s="131"/>
      <c r="H628" s="131"/>
      <c r="I628" s="131"/>
      <c r="J628" s="131"/>
      <c r="K628" s="131"/>
    </row>
    <row r="629" spans="1:11" s="71" customFormat="1" ht="210" customHeight="1">
      <c r="A629" s="31">
        <v>205</v>
      </c>
      <c r="B629" s="37" t="s">
        <v>163</v>
      </c>
      <c r="C629" s="32" t="s">
        <v>74</v>
      </c>
      <c r="D629" s="7" t="s">
        <v>21</v>
      </c>
      <c r="E629" s="45">
        <v>15400</v>
      </c>
      <c r="F629" s="45">
        <v>15400</v>
      </c>
      <c r="G629" s="45">
        <f>F629/E629*100</f>
        <v>100</v>
      </c>
      <c r="H629" s="114">
        <v>100</v>
      </c>
      <c r="I629" s="60"/>
      <c r="J629" s="37" t="s">
        <v>64</v>
      </c>
      <c r="K629" s="72"/>
    </row>
    <row r="630" spans="1:11" s="71" customFormat="1" ht="17.25" customHeight="1">
      <c r="A630" s="31"/>
      <c r="B630" s="38" t="s">
        <v>115</v>
      </c>
      <c r="C630" s="32"/>
      <c r="D630" s="32"/>
      <c r="E630" s="45">
        <v>15400</v>
      </c>
      <c r="F630" s="45">
        <v>15400</v>
      </c>
      <c r="G630" s="45">
        <f>F630/E630*100</f>
        <v>100</v>
      </c>
      <c r="H630" s="123"/>
      <c r="I630" s="60"/>
      <c r="J630" s="60"/>
      <c r="K630" s="72"/>
    </row>
    <row r="631" spans="1:11" s="71" customFormat="1" ht="17.25" customHeight="1">
      <c r="A631" s="31"/>
      <c r="B631" s="39" t="s">
        <v>79</v>
      </c>
      <c r="C631" s="32"/>
      <c r="D631" s="32"/>
      <c r="E631" s="46">
        <f>E629</f>
        <v>15400</v>
      </c>
      <c r="F631" s="46">
        <f>F629</f>
        <v>15400</v>
      </c>
      <c r="G631" s="46">
        <f t="shared" ref="G631:G632" si="35">F631/E631*100</f>
        <v>100</v>
      </c>
      <c r="H631" s="123"/>
      <c r="I631" s="60"/>
      <c r="J631" s="60"/>
      <c r="K631" s="72"/>
    </row>
    <row r="632" spans="1:11" s="71" customFormat="1" ht="17.25" customHeight="1">
      <c r="A632" s="31"/>
      <c r="B632" s="38" t="s">
        <v>115</v>
      </c>
      <c r="C632" s="32"/>
      <c r="D632" s="32"/>
      <c r="E632" s="45">
        <f>E630</f>
        <v>15400</v>
      </c>
      <c r="F632" s="45">
        <f>F630</f>
        <v>15400</v>
      </c>
      <c r="G632" s="45">
        <f t="shared" si="35"/>
        <v>100</v>
      </c>
      <c r="H632" s="123"/>
      <c r="I632" s="60"/>
      <c r="J632" s="60"/>
      <c r="K632" s="72"/>
    </row>
    <row r="633" spans="1:11" ht="17.25" customHeight="1">
      <c r="A633" s="131" t="s">
        <v>164</v>
      </c>
      <c r="B633" s="131"/>
      <c r="C633" s="131"/>
      <c r="D633" s="131"/>
      <c r="E633" s="131"/>
      <c r="F633" s="131"/>
      <c r="G633" s="131"/>
      <c r="H633" s="131"/>
      <c r="I633" s="131"/>
      <c r="J633" s="131"/>
      <c r="K633" s="131"/>
    </row>
    <row r="634" spans="1:11" s="71" customFormat="1" ht="100.5" customHeight="1">
      <c r="A634" s="31">
        <v>206</v>
      </c>
      <c r="B634" s="15" t="s">
        <v>165</v>
      </c>
      <c r="C634" s="7" t="s">
        <v>19</v>
      </c>
      <c r="D634" s="7" t="s">
        <v>21</v>
      </c>
      <c r="E634" s="57">
        <v>500000</v>
      </c>
      <c r="F634" s="57">
        <v>902133.46</v>
      </c>
      <c r="G634" s="57">
        <f>F634/E634*100</f>
        <v>180.426692</v>
      </c>
      <c r="H634" s="19"/>
      <c r="I634" s="58"/>
      <c r="J634" s="37" t="s">
        <v>64</v>
      </c>
      <c r="K634" s="72"/>
    </row>
    <row r="635" spans="1:11" s="71" customFormat="1" ht="17.25" customHeight="1">
      <c r="A635" s="31"/>
      <c r="B635" s="18" t="s">
        <v>166</v>
      </c>
      <c r="C635" s="7"/>
      <c r="D635" s="7"/>
      <c r="E635" s="57">
        <v>500000</v>
      </c>
      <c r="F635" s="57">
        <v>902133.46</v>
      </c>
      <c r="G635" s="57">
        <f t="shared" ref="G635:G643" si="36">F635/E635*100</f>
        <v>180.426692</v>
      </c>
      <c r="H635" s="19"/>
      <c r="I635" s="58"/>
      <c r="J635" s="37"/>
      <c r="K635" s="72"/>
    </row>
    <row r="636" spans="1:11" s="71" customFormat="1" ht="99.75" customHeight="1">
      <c r="A636" s="31">
        <v>207</v>
      </c>
      <c r="B636" s="15" t="s">
        <v>167</v>
      </c>
      <c r="C636" s="7" t="s">
        <v>19</v>
      </c>
      <c r="D636" s="7" t="s">
        <v>21</v>
      </c>
      <c r="E636" s="57">
        <v>252000</v>
      </c>
      <c r="F636" s="57">
        <v>505274.85</v>
      </c>
      <c r="G636" s="57">
        <f t="shared" si="36"/>
        <v>200.50589285714287</v>
      </c>
      <c r="H636" s="19"/>
      <c r="I636" s="58"/>
      <c r="J636" s="37" t="s">
        <v>64</v>
      </c>
      <c r="K636" s="72"/>
    </row>
    <row r="637" spans="1:11" s="71" customFormat="1" ht="17.25" customHeight="1">
      <c r="A637" s="31"/>
      <c r="B637" s="18" t="s">
        <v>166</v>
      </c>
      <c r="C637" s="7"/>
      <c r="D637" s="7"/>
      <c r="E637" s="57">
        <v>252000</v>
      </c>
      <c r="F637" s="57">
        <v>505274.85</v>
      </c>
      <c r="G637" s="57">
        <f t="shared" si="36"/>
        <v>200.50589285714287</v>
      </c>
      <c r="H637" s="19"/>
      <c r="I637" s="58"/>
      <c r="J637" s="37"/>
      <c r="K637" s="72"/>
    </row>
    <row r="638" spans="1:11" s="71" customFormat="1" ht="82.5" customHeight="1">
      <c r="A638" s="31">
        <v>208</v>
      </c>
      <c r="B638" s="15" t="s">
        <v>168</v>
      </c>
      <c r="C638" s="7" t="s">
        <v>19</v>
      </c>
      <c r="D638" s="7" t="s">
        <v>21</v>
      </c>
      <c r="E638" s="57">
        <v>198300</v>
      </c>
      <c r="F638" s="57">
        <v>368483.44</v>
      </c>
      <c r="G638" s="57">
        <f t="shared" si="36"/>
        <v>185.82120020171459</v>
      </c>
      <c r="H638" s="19"/>
      <c r="I638" s="58"/>
      <c r="J638" s="37" t="s">
        <v>64</v>
      </c>
      <c r="K638" s="72"/>
    </row>
    <row r="639" spans="1:11" s="71" customFormat="1" ht="17.25" customHeight="1">
      <c r="A639" s="31"/>
      <c r="B639" s="18" t="s">
        <v>166</v>
      </c>
      <c r="C639" s="7"/>
      <c r="D639" s="7"/>
      <c r="E639" s="57">
        <v>198300</v>
      </c>
      <c r="F639" s="57">
        <v>368483.44</v>
      </c>
      <c r="G639" s="57">
        <f t="shared" si="36"/>
        <v>185.82120020171459</v>
      </c>
      <c r="H639" s="19"/>
      <c r="I639" s="58"/>
      <c r="J639" s="37"/>
      <c r="K639" s="72"/>
    </row>
    <row r="640" spans="1:11" s="71" customFormat="1" ht="83.25" customHeight="1">
      <c r="A640" s="31">
        <v>209</v>
      </c>
      <c r="B640" s="15" t="s">
        <v>168</v>
      </c>
      <c r="C640" s="7" t="s">
        <v>19</v>
      </c>
      <c r="D640" s="7" t="s">
        <v>21</v>
      </c>
      <c r="E640" s="57">
        <v>17700</v>
      </c>
      <c r="F640" s="57">
        <v>121721.2</v>
      </c>
      <c r="G640" s="57">
        <f t="shared" si="36"/>
        <v>687.69039548022602</v>
      </c>
      <c r="H640" s="19"/>
      <c r="I640" s="58"/>
      <c r="J640" s="37" t="s">
        <v>64</v>
      </c>
      <c r="K640" s="72"/>
    </row>
    <row r="641" spans="1:11" s="71" customFormat="1" ht="17.25" customHeight="1">
      <c r="A641" s="31"/>
      <c r="B641" s="18" t="s">
        <v>166</v>
      </c>
      <c r="C641" s="7"/>
      <c r="D641" s="7"/>
      <c r="E641" s="57">
        <v>17700</v>
      </c>
      <c r="F641" s="57">
        <v>121721.2</v>
      </c>
      <c r="G641" s="57">
        <f t="shared" si="36"/>
        <v>687.69039548022602</v>
      </c>
      <c r="H641" s="19"/>
      <c r="I641" s="58"/>
      <c r="J641" s="54"/>
      <c r="K641" s="72"/>
    </row>
    <row r="642" spans="1:11" s="71" customFormat="1" ht="17.25" customHeight="1">
      <c r="A642" s="31"/>
      <c r="B642" s="22" t="s">
        <v>79</v>
      </c>
      <c r="C642" s="7"/>
      <c r="D642" s="7"/>
      <c r="E642" s="59">
        <f>E634+E636+E638+E640</f>
        <v>968000</v>
      </c>
      <c r="F642" s="59">
        <f>F634+F636+F638+F640</f>
        <v>1897612.95</v>
      </c>
      <c r="G642" s="59">
        <f t="shared" si="36"/>
        <v>196.03439566115702</v>
      </c>
      <c r="H642" s="19"/>
      <c r="I642" s="58"/>
      <c r="J642" s="54"/>
      <c r="K642" s="72"/>
    </row>
    <row r="643" spans="1:11" s="71" customFormat="1" ht="17.25" customHeight="1">
      <c r="A643" s="31"/>
      <c r="B643" s="18" t="s">
        <v>166</v>
      </c>
      <c r="C643" s="7"/>
      <c r="D643" s="7"/>
      <c r="E643" s="57">
        <f>E635+E637+E639+E641</f>
        <v>968000</v>
      </c>
      <c r="F643" s="57">
        <f>F635+F637+F639+F641</f>
        <v>1897612.95</v>
      </c>
      <c r="G643" s="57">
        <f t="shared" si="36"/>
        <v>196.03439566115702</v>
      </c>
      <c r="H643" s="19"/>
      <c r="I643" s="58"/>
      <c r="J643" s="54"/>
      <c r="K643" s="72"/>
    </row>
    <row r="644" spans="1:11" ht="17.25" customHeight="1">
      <c r="A644" s="131" t="s">
        <v>169</v>
      </c>
      <c r="B644" s="131"/>
      <c r="C644" s="131"/>
      <c r="D644" s="131"/>
      <c r="E644" s="131"/>
      <c r="F644" s="131"/>
      <c r="G644" s="131"/>
      <c r="H644" s="131"/>
      <c r="I644" s="131"/>
      <c r="J644" s="131"/>
      <c r="K644" s="131"/>
    </row>
    <row r="645" spans="1:11" s="71" customFormat="1" ht="111.75" customHeight="1">
      <c r="A645" s="31">
        <v>210</v>
      </c>
      <c r="B645" s="15" t="s">
        <v>170</v>
      </c>
      <c r="C645" s="7" t="s">
        <v>19</v>
      </c>
      <c r="D645" s="7">
        <v>2016</v>
      </c>
      <c r="E645" s="57">
        <v>5200</v>
      </c>
      <c r="F645" s="57">
        <v>5190</v>
      </c>
      <c r="G645" s="57">
        <f>F645/E645*100</f>
        <v>99.807692307692307</v>
      </c>
      <c r="H645" s="19">
        <v>100</v>
      </c>
      <c r="I645" s="54"/>
      <c r="J645" s="37" t="s">
        <v>64</v>
      </c>
      <c r="K645" s="72"/>
    </row>
    <row r="646" spans="1:11" s="71" customFormat="1" ht="17.25" customHeight="1">
      <c r="A646" s="31"/>
      <c r="B646" s="18" t="s">
        <v>115</v>
      </c>
      <c r="C646" s="7"/>
      <c r="D646" s="7"/>
      <c r="E646" s="57">
        <v>5200</v>
      </c>
      <c r="F646" s="57">
        <v>5190</v>
      </c>
      <c r="G646" s="57">
        <f t="shared" ref="G646" si="37">F646/E646*100</f>
        <v>99.807692307692307</v>
      </c>
      <c r="H646" s="19"/>
      <c r="I646" s="54"/>
      <c r="J646" s="37"/>
      <c r="K646" s="72"/>
    </row>
    <row r="647" spans="1:11" s="71" customFormat="1" ht="159.75" customHeight="1">
      <c r="A647" s="31">
        <v>211</v>
      </c>
      <c r="B647" s="37" t="s">
        <v>171</v>
      </c>
      <c r="C647" s="7" t="s">
        <v>19</v>
      </c>
      <c r="D647" s="7">
        <v>2016</v>
      </c>
      <c r="E647" s="57">
        <f>SUM(E648:E652)</f>
        <v>25000</v>
      </c>
      <c r="F647" s="57">
        <f>SUM(F648:F652)</f>
        <v>24950</v>
      </c>
      <c r="G647" s="57">
        <f>F647/E647*100</f>
        <v>99.8</v>
      </c>
      <c r="H647" s="19">
        <v>100</v>
      </c>
      <c r="I647" s="54"/>
      <c r="J647" s="37" t="s">
        <v>64</v>
      </c>
      <c r="K647" s="72"/>
    </row>
    <row r="648" spans="1:11" s="71" customFormat="1" ht="21.75" customHeight="1">
      <c r="A648" s="31"/>
      <c r="B648" s="15" t="s">
        <v>172</v>
      </c>
      <c r="C648" s="7"/>
      <c r="D648" s="7"/>
      <c r="E648" s="57">
        <v>5000</v>
      </c>
      <c r="F648" s="57">
        <v>5000</v>
      </c>
      <c r="G648" s="57">
        <f t="shared" ref="G648:G669" si="38">F648/E648*100</f>
        <v>100</v>
      </c>
      <c r="H648" s="19">
        <v>100</v>
      </c>
      <c r="I648" s="54"/>
      <c r="J648" s="37"/>
      <c r="K648" s="72"/>
    </row>
    <row r="649" spans="1:11" s="71" customFormat="1" ht="26.25" customHeight="1">
      <c r="A649" s="31"/>
      <c r="B649" s="15" t="s">
        <v>173</v>
      </c>
      <c r="C649" s="7"/>
      <c r="D649" s="7"/>
      <c r="E649" s="57">
        <v>5000</v>
      </c>
      <c r="F649" s="57">
        <v>5000</v>
      </c>
      <c r="G649" s="57">
        <f t="shared" si="38"/>
        <v>100</v>
      </c>
      <c r="H649" s="19">
        <v>100</v>
      </c>
      <c r="I649" s="54"/>
      <c r="J649" s="37"/>
      <c r="K649" s="72"/>
    </row>
    <row r="650" spans="1:11" s="71" customFormat="1" ht="26.25" customHeight="1">
      <c r="A650" s="31"/>
      <c r="B650" s="15" t="s">
        <v>174</v>
      </c>
      <c r="C650" s="7"/>
      <c r="D650" s="7"/>
      <c r="E650" s="57">
        <v>5000</v>
      </c>
      <c r="F650" s="57">
        <v>5000</v>
      </c>
      <c r="G650" s="57">
        <f t="shared" si="38"/>
        <v>100</v>
      </c>
      <c r="H650" s="19">
        <v>100</v>
      </c>
      <c r="I650" s="54"/>
      <c r="J650" s="37"/>
      <c r="K650" s="72"/>
    </row>
    <row r="651" spans="1:11" s="71" customFormat="1" ht="22.5" customHeight="1">
      <c r="A651" s="31"/>
      <c r="B651" s="15" t="s">
        <v>175</v>
      </c>
      <c r="C651" s="7"/>
      <c r="D651" s="7"/>
      <c r="E651" s="57">
        <v>5000</v>
      </c>
      <c r="F651" s="57">
        <v>4950</v>
      </c>
      <c r="G651" s="57">
        <f t="shared" si="38"/>
        <v>99</v>
      </c>
      <c r="H651" s="19">
        <v>100</v>
      </c>
      <c r="I651" s="54"/>
      <c r="J651" s="37"/>
      <c r="K651" s="72"/>
    </row>
    <row r="652" spans="1:11" s="71" customFormat="1" ht="16.5" customHeight="1">
      <c r="A652" s="31"/>
      <c r="B652" s="15" t="s">
        <v>176</v>
      </c>
      <c r="C652" s="7"/>
      <c r="D652" s="7"/>
      <c r="E652" s="57">
        <v>5000</v>
      </c>
      <c r="F652" s="57">
        <v>5000</v>
      </c>
      <c r="G652" s="57">
        <f t="shared" si="38"/>
        <v>100</v>
      </c>
      <c r="H652" s="19">
        <v>100</v>
      </c>
      <c r="I652" s="54"/>
      <c r="J652" s="37"/>
      <c r="K652" s="72"/>
    </row>
    <row r="653" spans="1:11" s="71" customFormat="1" ht="17.25" customHeight="1">
      <c r="A653" s="31"/>
      <c r="B653" s="18" t="s">
        <v>115</v>
      </c>
      <c r="C653" s="7"/>
      <c r="D653" s="7"/>
      <c r="E653" s="57">
        <f>E647</f>
        <v>25000</v>
      </c>
      <c r="F653" s="57">
        <f t="shared" ref="F653" si="39">F647</f>
        <v>24950</v>
      </c>
      <c r="G653" s="57">
        <f t="shared" si="38"/>
        <v>99.8</v>
      </c>
      <c r="H653" s="19"/>
      <c r="I653" s="54"/>
      <c r="J653" s="37"/>
      <c r="K653" s="72"/>
    </row>
    <row r="654" spans="1:11" s="71" customFormat="1" ht="72.75" customHeight="1">
      <c r="A654" s="31">
        <v>212</v>
      </c>
      <c r="B654" s="15" t="s">
        <v>377</v>
      </c>
      <c r="C654" s="7" t="s">
        <v>19</v>
      </c>
      <c r="D654" s="7">
        <v>2016</v>
      </c>
      <c r="E654" s="57">
        <v>8100</v>
      </c>
      <c r="F654" s="57">
        <v>8010</v>
      </c>
      <c r="G654" s="57">
        <f t="shared" si="38"/>
        <v>98.888888888888886</v>
      </c>
      <c r="H654" s="19">
        <v>100</v>
      </c>
      <c r="I654" s="54"/>
      <c r="J654" s="37" t="s">
        <v>64</v>
      </c>
      <c r="K654" s="72"/>
    </row>
    <row r="655" spans="1:11" s="71" customFormat="1" ht="17.25" customHeight="1">
      <c r="A655" s="31"/>
      <c r="B655" s="18" t="s">
        <v>115</v>
      </c>
      <c r="C655" s="7"/>
      <c r="D655" s="7"/>
      <c r="E655" s="57">
        <v>8100</v>
      </c>
      <c r="F655" s="57">
        <v>8010</v>
      </c>
      <c r="G655" s="57">
        <f t="shared" si="38"/>
        <v>98.888888888888886</v>
      </c>
      <c r="H655" s="19"/>
      <c r="I655" s="54"/>
      <c r="J655" s="37"/>
      <c r="K655" s="72"/>
    </row>
    <row r="656" spans="1:11" s="71" customFormat="1" ht="141" customHeight="1">
      <c r="A656" s="31">
        <v>213</v>
      </c>
      <c r="B656" s="15" t="s">
        <v>177</v>
      </c>
      <c r="C656" s="7" t="s">
        <v>144</v>
      </c>
      <c r="D656" s="7">
        <v>2016</v>
      </c>
      <c r="E656" s="57">
        <v>2700</v>
      </c>
      <c r="F656" s="57">
        <v>2700</v>
      </c>
      <c r="G656" s="57">
        <f t="shared" si="38"/>
        <v>100</v>
      </c>
      <c r="H656" s="19"/>
      <c r="I656" s="54"/>
      <c r="J656" s="37" t="s">
        <v>64</v>
      </c>
      <c r="K656" s="72"/>
    </row>
    <row r="657" spans="1:11" s="71" customFormat="1" ht="17.25" customHeight="1">
      <c r="A657" s="31"/>
      <c r="B657" s="18" t="s">
        <v>115</v>
      </c>
      <c r="C657" s="7"/>
      <c r="D657" s="7"/>
      <c r="E657" s="57">
        <v>2700</v>
      </c>
      <c r="F657" s="57">
        <v>2700</v>
      </c>
      <c r="G657" s="57">
        <f t="shared" si="38"/>
        <v>100</v>
      </c>
      <c r="H657" s="19"/>
      <c r="I657" s="54"/>
      <c r="J657" s="37"/>
      <c r="K657" s="72"/>
    </row>
    <row r="658" spans="1:11" s="71" customFormat="1" ht="151.5" customHeight="1">
      <c r="A658" s="31">
        <v>214</v>
      </c>
      <c r="B658" s="15" t="s">
        <v>378</v>
      </c>
      <c r="C658" s="7" t="s">
        <v>133</v>
      </c>
      <c r="D658" s="7">
        <v>2016</v>
      </c>
      <c r="E658" s="57">
        <v>2700</v>
      </c>
      <c r="F658" s="57">
        <v>2700</v>
      </c>
      <c r="G658" s="57">
        <f t="shared" si="38"/>
        <v>100</v>
      </c>
      <c r="H658" s="19"/>
      <c r="I658" s="54"/>
      <c r="J658" s="37" t="s">
        <v>64</v>
      </c>
      <c r="K658" s="72"/>
    </row>
    <row r="659" spans="1:11" s="71" customFormat="1" ht="17.25" customHeight="1">
      <c r="A659" s="31"/>
      <c r="B659" s="18" t="s">
        <v>115</v>
      </c>
      <c r="C659" s="7"/>
      <c r="D659" s="7"/>
      <c r="E659" s="57">
        <v>2700</v>
      </c>
      <c r="F659" s="57">
        <v>2700</v>
      </c>
      <c r="G659" s="57">
        <f t="shared" si="38"/>
        <v>100</v>
      </c>
      <c r="H659" s="19"/>
      <c r="I659" s="54"/>
      <c r="J659" s="37"/>
      <c r="K659" s="72"/>
    </row>
    <row r="660" spans="1:11" s="71" customFormat="1" ht="153.75" customHeight="1">
      <c r="A660" s="31">
        <v>215</v>
      </c>
      <c r="B660" s="37" t="s">
        <v>178</v>
      </c>
      <c r="C660" s="7" t="s">
        <v>74</v>
      </c>
      <c r="D660" s="7">
        <v>2016</v>
      </c>
      <c r="E660" s="57">
        <f>E661+E662</f>
        <v>8088.6</v>
      </c>
      <c r="F660" s="57">
        <f>F661+F662</f>
        <v>8088.6</v>
      </c>
      <c r="G660" s="57">
        <f t="shared" si="38"/>
        <v>100</v>
      </c>
      <c r="H660" s="19">
        <v>100</v>
      </c>
      <c r="I660" s="54"/>
      <c r="J660" s="37" t="s">
        <v>64</v>
      </c>
      <c r="K660" s="72"/>
    </row>
    <row r="661" spans="1:11" s="71" customFormat="1" ht="22.5" customHeight="1">
      <c r="A661" s="31"/>
      <c r="B661" s="15" t="s">
        <v>179</v>
      </c>
      <c r="C661" s="7"/>
      <c r="D661" s="7"/>
      <c r="E661" s="57">
        <v>2700</v>
      </c>
      <c r="F661" s="57">
        <v>2700</v>
      </c>
      <c r="G661" s="57">
        <f t="shared" si="38"/>
        <v>100</v>
      </c>
      <c r="H661" s="19"/>
      <c r="I661" s="54"/>
      <c r="J661" s="54"/>
      <c r="K661" s="72"/>
    </row>
    <row r="662" spans="1:11" s="71" customFormat="1" ht="68.25" customHeight="1">
      <c r="A662" s="31"/>
      <c r="B662" s="15" t="s">
        <v>180</v>
      </c>
      <c r="C662" s="63"/>
      <c r="D662" s="63"/>
      <c r="E662" s="57">
        <v>5388.6</v>
      </c>
      <c r="F662" s="57">
        <v>5388.6</v>
      </c>
      <c r="G662" s="57">
        <f t="shared" si="38"/>
        <v>100</v>
      </c>
      <c r="H662" s="124"/>
      <c r="I662" s="61"/>
      <c r="J662" s="61"/>
      <c r="K662" s="72"/>
    </row>
    <row r="663" spans="1:11" s="71" customFormat="1" ht="17.25" customHeight="1">
      <c r="A663" s="31"/>
      <c r="B663" s="18" t="s">
        <v>115</v>
      </c>
      <c r="C663" s="63"/>
      <c r="D663" s="63"/>
      <c r="E663" s="57">
        <f>E660</f>
        <v>8088.6</v>
      </c>
      <c r="F663" s="57">
        <v>8088.6</v>
      </c>
      <c r="G663" s="57">
        <f t="shared" si="38"/>
        <v>100</v>
      </c>
      <c r="H663" s="124"/>
      <c r="I663" s="61"/>
      <c r="J663" s="61"/>
      <c r="K663" s="72"/>
    </row>
    <row r="664" spans="1:11" s="71" customFormat="1" ht="17.25" customHeight="1">
      <c r="A664" s="31"/>
      <c r="B664" s="22" t="s">
        <v>79</v>
      </c>
      <c r="C664" s="64"/>
      <c r="D664" s="64"/>
      <c r="E664" s="57">
        <f>E645+E647+E654+E656+E658+E660</f>
        <v>51788.6</v>
      </c>
      <c r="F664" s="57">
        <f>F645+F647+F654+F656+F658+F660</f>
        <v>51638.6</v>
      </c>
      <c r="G664" s="57">
        <f t="shared" si="38"/>
        <v>99.710360967471601</v>
      </c>
      <c r="H664" s="125"/>
      <c r="I664" s="62"/>
      <c r="J664" s="62"/>
      <c r="K664" s="72"/>
    </row>
    <row r="665" spans="1:11" s="71" customFormat="1" ht="17.25" customHeight="1">
      <c r="A665" s="31"/>
      <c r="B665" s="18" t="s">
        <v>115</v>
      </c>
      <c r="C665" s="64"/>
      <c r="D665" s="64"/>
      <c r="E665" s="57">
        <f>E646+E653+E655+E657+E659+E663</f>
        <v>51788.6</v>
      </c>
      <c r="F665" s="57">
        <f>F646+F653+F655+F657+F659+F663</f>
        <v>51638.6</v>
      </c>
      <c r="G665" s="57">
        <f t="shared" si="38"/>
        <v>99.710360967471601</v>
      </c>
      <c r="H665" s="125"/>
      <c r="I665" s="62"/>
      <c r="J665" s="62"/>
      <c r="K665" s="72"/>
    </row>
    <row r="666" spans="1:11" ht="17.25" customHeight="1">
      <c r="A666" s="31"/>
      <c r="B666" s="33" t="s">
        <v>102</v>
      </c>
      <c r="C666" s="64"/>
      <c r="D666" s="64"/>
      <c r="E666" s="25">
        <f>E667+E668+E669</f>
        <v>1837735.2999999998</v>
      </c>
      <c r="F666" s="25">
        <f>F667+F668+F669</f>
        <v>2605518.19</v>
      </c>
      <c r="G666" s="59">
        <f t="shared" si="38"/>
        <v>141.77875290309765</v>
      </c>
      <c r="H666" s="125"/>
      <c r="I666" s="62"/>
      <c r="J666" s="127"/>
      <c r="K666" s="4"/>
    </row>
    <row r="667" spans="1:11" ht="17.25" customHeight="1">
      <c r="A667" s="31"/>
      <c r="B667" s="9" t="s">
        <v>18</v>
      </c>
      <c r="C667" s="64"/>
      <c r="D667" s="64"/>
      <c r="E667" s="23">
        <f>E528+E542+E551+E563+E574+E579+E586+E591+E610+E627+E632+E665</f>
        <v>853235.29999999993</v>
      </c>
      <c r="F667" s="23">
        <f>F528+F542+F551+F563+F574+F579+F586+F591+F610+F627+F632+F665</f>
        <v>691405.24</v>
      </c>
      <c r="G667" s="57">
        <f t="shared" si="38"/>
        <v>81.033360902906864</v>
      </c>
      <c r="H667" s="125"/>
      <c r="I667" s="62"/>
      <c r="J667" s="62"/>
      <c r="K667" s="4"/>
    </row>
    <row r="668" spans="1:11" ht="19.5" customHeight="1">
      <c r="A668" s="31"/>
      <c r="B668" s="9" t="s">
        <v>186</v>
      </c>
      <c r="C668" s="64"/>
      <c r="D668" s="64"/>
      <c r="E668" s="23">
        <f>E643</f>
        <v>968000</v>
      </c>
      <c r="F668" s="23">
        <f>F643</f>
        <v>1897612.95</v>
      </c>
      <c r="G668" s="57">
        <f t="shared" si="38"/>
        <v>196.03439566115702</v>
      </c>
      <c r="H668" s="125"/>
      <c r="I668" s="62"/>
      <c r="J668" s="62"/>
      <c r="K668" s="4"/>
    </row>
    <row r="669" spans="1:11" ht="39.75" customHeight="1">
      <c r="A669" s="31"/>
      <c r="B669" s="44" t="s">
        <v>181</v>
      </c>
      <c r="C669" s="64"/>
      <c r="D669" s="64"/>
      <c r="E669" s="23">
        <f>E529+E611</f>
        <v>16500</v>
      </c>
      <c r="F669" s="23">
        <f>F529+F611</f>
        <v>16500</v>
      </c>
      <c r="G669" s="57">
        <f t="shared" si="38"/>
        <v>100</v>
      </c>
      <c r="H669" s="125"/>
      <c r="I669" s="62"/>
      <c r="J669" s="62"/>
      <c r="K669" s="4"/>
    </row>
    <row r="670" spans="1:11" ht="17.25" customHeight="1">
      <c r="A670" s="31"/>
      <c r="B670" s="9"/>
      <c r="C670" s="88"/>
      <c r="D670" s="88"/>
      <c r="E670" s="88"/>
      <c r="F670" s="88"/>
      <c r="G670" s="88"/>
      <c r="H670" s="113"/>
      <c r="I670" s="4"/>
      <c r="J670" s="4"/>
      <c r="K670" s="4"/>
    </row>
    <row r="671" spans="1:11" ht="23.25" customHeight="1">
      <c r="A671" s="132" t="s">
        <v>36</v>
      </c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</row>
    <row r="672" spans="1:11" ht="100.5" customHeight="1">
      <c r="A672" s="31">
        <v>216</v>
      </c>
      <c r="B672" s="15" t="s">
        <v>58</v>
      </c>
      <c r="C672" s="7" t="s">
        <v>19</v>
      </c>
      <c r="D672" s="7" t="s">
        <v>21</v>
      </c>
      <c r="E672" s="8">
        <v>3671882.7</v>
      </c>
      <c r="F672" s="23">
        <v>3131959.13</v>
      </c>
      <c r="G672" s="8">
        <f t="shared" ref="G672:G673" si="40">F672/E672*100</f>
        <v>85.295729354317331</v>
      </c>
      <c r="H672" s="117">
        <v>100</v>
      </c>
      <c r="I672" s="4"/>
      <c r="J672" s="17" t="s">
        <v>64</v>
      </c>
      <c r="K672" s="4"/>
    </row>
    <row r="673" spans="1:11" ht="17.25" customHeight="1">
      <c r="A673" s="31"/>
      <c r="B673" s="18" t="s">
        <v>18</v>
      </c>
      <c r="C673" s="88"/>
      <c r="D673" s="88"/>
      <c r="E673" s="8">
        <v>3671882.7</v>
      </c>
      <c r="F673" s="23">
        <v>3131959.13</v>
      </c>
      <c r="G673" s="11">
        <f t="shared" si="40"/>
        <v>85.295729354317331</v>
      </c>
      <c r="H673" s="113"/>
      <c r="I673" s="4"/>
      <c r="J673" s="4"/>
      <c r="K673" s="4"/>
    </row>
    <row r="674" spans="1:11" ht="118.5" customHeight="1">
      <c r="A674" s="31">
        <v>217</v>
      </c>
      <c r="B674" s="15" t="s">
        <v>59</v>
      </c>
      <c r="C674" s="7" t="s">
        <v>19</v>
      </c>
      <c r="D674" s="7" t="s">
        <v>21</v>
      </c>
      <c r="E674" s="8">
        <v>213540.4</v>
      </c>
      <c r="F674" s="23">
        <v>207065</v>
      </c>
      <c r="G674" s="8">
        <f t="shared" ref="G674:G693" si="41">F674/E674*100</f>
        <v>96.967599573663804</v>
      </c>
      <c r="H674" s="117">
        <v>100</v>
      </c>
      <c r="I674" s="4"/>
      <c r="J674" s="17" t="s">
        <v>64</v>
      </c>
      <c r="K674" s="4"/>
    </row>
    <row r="675" spans="1:11" ht="17.25" customHeight="1">
      <c r="A675" s="31"/>
      <c r="B675" s="18" t="s">
        <v>18</v>
      </c>
      <c r="C675" s="88"/>
      <c r="D675" s="88"/>
      <c r="E675" s="8">
        <v>213540.4</v>
      </c>
      <c r="F675" s="23">
        <v>207065</v>
      </c>
      <c r="G675" s="11">
        <f t="shared" si="41"/>
        <v>96.967599573663804</v>
      </c>
      <c r="H675" s="113"/>
      <c r="I675" s="4"/>
      <c r="J675" s="4"/>
      <c r="K675" s="4"/>
    </row>
    <row r="676" spans="1:11" ht="88.5" customHeight="1">
      <c r="A676" s="31">
        <v>218</v>
      </c>
      <c r="B676" s="15" t="s">
        <v>60</v>
      </c>
      <c r="C676" s="7" t="s">
        <v>19</v>
      </c>
      <c r="D676" s="7" t="s">
        <v>21</v>
      </c>
      <c r="E676" s="8">
        <v>123770.3</v>
      </c>
      <c r="F676" s="23">
        <v>70701.55</v>
      </c>
      <c r="G676" s="8">
        <f t="shared" si="41"/>
        <v>57.12319514455406</v>
      </c>
      <c r="H676" s="117">
        <v>100</v>
      </c>
      <c r="I676" s="4"/>
      <c r="J676" s="17" t="s">
        <v>64</v>
      </c>
      <c r="K676" s="4"/>
    </row>
    <row r="677" spans="1:11" ht="17.25" customHeight="1">
      <c r="A677" s="31"/>
      <c r="B677" s="18" t="s">
        <v>18</v>
      </c>
      <c r="C677" s="88"/>
      <c r="D677" s="88"/>
      <c r="E677" s="8">
        <v>123770.3</v>
      </c>
      <c r="F677" s="23">
        <v>70701.55</v>
      </c>
      <c r="G677" s="11">
        <f t="shared" si="41"/>
        <v>57.12319514455406</v>
      </c>
      <c r="H677" s="113"/>
      <c r="I677" s="4"/>
      <c r="J677" s="4"/>
      <c r="K677" s="4"/>
    </row>
    <row r="678" spans="1:11" ht="51.75" customHeight="1">
      <c r="A678" s="31">
        <v>219</v>
      </c>
      <c r="B678" s="15" t="s">
        <v>61</v>
      </c>
      <c r="C678" s="7" t="s">
        <v>19</v>
      </c>
      <c r="D678" s="7" t="s">
        <v>21</v>
      </c>
      <c r="E678" s="8">
        <v>9922</v>
      </c>
      <c r="F678" s="23">
        <v>8577.52</v>
      </c>
      <c r="G678" s="8">
        <f t="shared" si="41"/>
        <v>86.449506147954054</v>
      </c>
      <c r="H678" s="117">
        <v>100</v>
      </c>
      <c r="I678" s="4"/>
      <c r="J678" s="17" t="s">
        <v>64</v>
      </c>
      <c r="K678" s="4"/>
    </row>
    <row r="679" spans="1:11" ht="17.25" customHeight="1">
      <c r="A679" s="31"/>
      <c r="B679" s="18" t="s">
        <v>18</v>
      </c>
      <c r="C679" s="88"/>
      <c r="D679" s="88"/>
      <c r="E679" s="8">
        <v>9922</v>
      </c>
      <c r="F679" s="23">
        <v>8577.52</v>
      </c>
      <c r="G679" s="11">
        <f t="shared" si="41"/>
        <v>86.449506147954054</v>
      </c>
      <c r="H679" s="113"/>
      <c r="I679" s="4"/>
      <c r="J679" s="4"/>
      <c r="K679" s="4"/>
    </row>
    <row r="680" spans="1:11" ht="100.5" customHeight="1">
      <c r="A680" s="31">
        <v>220</v>
      </c>
      <c r="B680" s="15" t="s">
        <v>379</v>
      </c>
      <c r="C680" s="7" t="s">
        <v>196</v>
      </c>
      <c r="D680" s="88"/>
      <c r="E680" s="8">
        <v>246000</v>
      </c>
      <c r="F680" s="23">
        <v>157597.95000000001</v>
      </c>
      <c r="G680" s="8">
        <f t="shared" si="41"/>
        <v>64.064207317073169</v>
      </c>
      <c r="H680" s="113"/>
      <c r="I680" s="4"/>
      <c r="J680" s="109" t="s">
        <v>242</v>
      </c>
      <c r="K680" s="4"/>
    </row>
    <row r="681" spans="1:11" ht="21" customHeight="1">
      <c r="A681" s="31"/>
      <c r="B681" s="18" t="s">
        <v>18</v>
      </c>
      <c r="C681" s="88"/>
      <c r="D681" s="88"/>
      <c r="E681" s="8">
        <v>246000</v>
      </c>
      <c r="F681" s="23">
        <v>157597.95000000001</v>
      </c>
      <c r="G681" s="8">
        <f t="shared" si="41"/>
        <v>64.064207317073169</v>
      </c>
      <c r="H681" s="113"/>
      <c r="I681" s="4"/>
      <c r="J681" s="4"/>
      <c r="K681" s="4"/>
    </row>
    <row r="682" spans="1:11" ht="84.75" customHeight="1">
      <c r="A682" s="31">
        <v>221</v>
      </c>
      <c r="B682" s="15" t="s">
        <v>62</v>
      </c>
      <c r="C682" s="7" t="s">
        <v>37</v>
      </c>
      <c r="D682" s="7" t="s">
        <v>21</v>
      </c>
      <c r="E682" s="12">
        <f>E684+E685+E686+E687+E688+E689+E690</f>
        <v>15556666</v>
      </c>
      <c r="F682" s="23">
        <f>F684+F685+F686+F687+F688+F689+F690</f>
        <v>14921595.100000001</v>
      </c>
      <c r="G682" s="8">
        <f>F682/E682*100</f>
        <v>95.917692775560013</v>
      </c>
      <c r="H682" s="113"/>
      <c r="I682" s="4"/>
      <c r="J682" s="17" t="s">
        <v>99</v>
      </c>
      <c r="K682" s="4"/>
    </row>
    <row r="683" spans="1:11" ht="15" customHeight="1">
      <c r="A683" s="31"/>
      <c r="B683" s="18" t="s">
        <v>38</v>
      </c>
      <c r="C683" s="88"/>
      <c r="D683" s="88"/>
      <c r="E683" s="88"/>
      <c r="F683" s="23"/>
      <c r="G683" s="11"/>
      <c r="H683" s="113"/>
      <c r="I683" s="4"/>
      <c r="J683" s="4"/>
      <c r="K683" s="4"/>
    </row>
    <row r="684" spans="1:11" ht="20.25" customHeight="1">
      <c r="A684" s="31"/>
      <c r="B684" s="102" t="s">
        <v>39</v>
      </c>
      <c r="C684" s="88"/>
      <c r="D684" s="88"/>
      <c r="E684" s="12">
        <v>1174405.6000000001</v>
      </c>
      <c r="F684" s="23">
        <v>1035628.4</v>
      </c>
      <c r="G684" s="8">
        <f t="shared" si="41"/>
        <v>88.183196674130286</v>
      </c>
      <c r="H684" s="113"/>
      <c r="I684" s="4"/>
      <c r="J684" s="4"/>
      <c r="K684" s="4"/>
    </row>
    <row r="685" spans="1:11" ht="16.5" customHeight="1">
      <c r="A685" s="31"/>
      <c r="B685" s="102" t="s">
        <v>40</v>
      </c>
      <c r="C685" s="88"/>
      <c r="D685" s="88"/>
      <c r="E685" s="12">
        <v>585562.1</v>
      </c>
      <c r="F685" s="23">
        <v>531558.40000000002</v>
      </c>
      <c r="G685" s="8">
        <f t="shared" si="41"/>
        <v>90.777459811692054</v>
      </c>
      <c r="H685" s="113"/>
      <c r="I685" s="4"/>
      <c r="J685" s="4"/>
      <c r="K685" s="4"/>
    </row>
    <row r="686" spans="1:11" ht="15.75" customHeight="1">
      <c r="A686" s="31"/>
      <c r="B686" s="102" t="s">
        <v>41</v>
      </c>
      <c r="C686" s="88"/>
      <c r="D686" s="88"/>
      <c r="E686" s="12">
        <v>2390317.6</v>
      </c>
      <c r="F686" s="23">
        <v>1831070.7</v>
      </c>
      <c r="G686" s="8">
        <f t="shared" si="41"/>
        <v>76.603657187647357</v>
      </c>
      <c r="H686" s="113"/>
      <c r="I686" s="4"/>
      <c r="J686" s="4"/>
      <c r="K686" s="4"/>
    </row>
    <row r="687" spans="1:11" ht="18" customHeight="1">
      <c r="A687" s="31"/>
      <c r="B687" s="102" t="s">
        <v>42</v>
      </c>
      <c r="C687" s="88"/>
      <c r="D687" s="88"/>
      <c r="E687" s="12">
        <v>1402856.9</v>
      </c>
      <c r="F687" s="23">
        <v>1198585.3999999999</v>
      </c>
      <c r="G687" s="8">
        <f t="shared" si="41"/>
        <v>85.438892591254316</v>
      </c>
      <c r="H687" s="113"/>
      <c r="I687" s="4"/>
      <c r="J687" s="4"/>
      <c r="K687" s="4"/>
    </row>
    <row r="688" spans="1:11" ht="22.5" customHeight="1">
      <c r="A688" s="31"/>
      <c r="B688" s="102" t="s">
        <v>43</v>
      </c>
      <c r="C688" s="88"/>
      <c r="D688" s="88"/>
      <c r="E688" s="12">
        <v>1678671.7</v>
      </c>
      <c r="F688" s="23">
        <v>1629200.1</v>
      </c>
      <c r="G688" s="8">
        <f t="shared" si="41"/>
        <v>97.052931791249009</v>
      </c>
      <c r="H688" s="113"/>
      <c r="I688" s="4"/>
      <c r="J688" s="4"/>
      <c r="K688" s="4"/>
    </row>
    <row r="689" spans="1:11" ht="21" customHeight="1">
      <c r="A689" s="31"/>
      <c r="B689" s="102" t="s">
        <v>44</v>
      </c>
      <c r="C689" s="88"/>
      <c r="D689" s="88"/>
      <c r="E689" s="12">
        <v>336155.9</v>
      </c>
      <c r="F689" s="23">
        <v>356510.7</v>
      </c>
      <c r="G689" s="8">
        <f t="shared" si="41"/>
        <v>106.05516666522882</v>
      </c>
      <c r="H689" s="113"/>
      <c r="I689" s="4"/>
      <c r="J689" s="4"/>
      <c r="K689" s="4"/>
    </row>
    <row r="690" spans="1:11" ht="21.75" customHeight="1">
      <c r="A690" s="31"/>
      <c r="B690" s="102" t="s">
        <v>45</v>
      </c>
      <c r="C690" s="88"/>
      <c r="D690" s="88"/>
      <c r="E690" s="12">
        <v>7988696.2000000002</v>
      </c>
      <c r="F690" s="23">
        <v>8339041.4000000004</v>
      </c>
      <c r="G690" s="8">
        <f t="shared" si="41"/>
        <v>104.38551161827885</v>
      </c>
      <c r="H690" s="113"/>
      <c r="I690" s="4"/>
      <c r="J690" s="4"/>
      <c r="K690" s="4"/>
    </row>
    <row r="691" spans="1:11" ht="19.5" customHeight="1">
      <c r="A691" s="31"/>
      <c r="B691" s="22" t="s">
        <v>100</v>
      </c>
      <c r="C691" s="88"/>
      <c r="D691" s="88"/>
      <c r="E691" s="108">
        <f>E692+E693</f>
        <v>19821781.399999999</v>
      </c>
      <c r="F691" s="108">
        <f>F692+F693</f>
        <v>18497496.25</v>
      </c>
      <c r="G691" s="24">
        <f t="shared" si="41"/>
        <v>93.31904068924905</v>
      </c>
      <c r="H691" s="113"/>
      <c r="I691" s="4"/>
      <c r="J691" s="4"/>
      <c r="K691" s="4"/>
    </row>
    <row r="692" spans="1:11" ht="18" customHeight="1">
      <c r="A692" s="31"/>
      <c r="B692" s="18" t="s">
        <v>18</v>
      </c>
      <c r="C692" s="88"/>
      <c r="D692" s="88"/>
      <c r="E692" s="30">
        <f>E673+E675+E677+E679+E681</f>
        <v>4265115.4000000004</v>
      </c>
      <c r="F692" s="23">
        <f>F673+F675+F677+F679+F681</f>
        <v>3575901.15</v>
      </c>
      <c r="G692" s="8">
        <f t="shared" si="41"/>
        <v>83.8406658352081</v>
      </c>
      <c r="H692" s="113"/>
      <c r="I692" s="4"/>
      <c r="J692" s="4"/>
      <c r="K692" s="4"/>
    </row>
    <row r="693" spans="1:11" ht="19.5" customHeight="1">
      <c r="A693" s="31"/>
      <c r="B693" s="18" t="s">
        <v>27</v>
      </c>
      <c r="C693" s="88"/>
      <c r="D693" s="88"/>
      <c r="E693" s="30">
        <f>E684+E685+E686+E687+E688+E689+E690</f>
        <v>15556666</v>
      </c>
      <c r="F693" s="23">
        <f>F684+F685+F686+F687+F688+F689+F690</f>
        <v>14921595.100000001</v>
      </c>
      <c r="G693" s="8">
        <f t="shared" si="41"/>
        <v>95.917692775560013</v>
      </c>
      <c r="H693" s="113"/>
      <c r="I693" s="4"/>
      <c r="J693" s="4"/>
      <c r="K693" s="4"/>
    </row>
    <row r="694" spans="1:11" ht="19.5" customHeight="1">
      <c r="A694" s="31"/>
      <c r="B694" s="18"/>
      <c r="C694" s="88"/>
      <c r="D694" s="88"/>
      <c r="E694" s="30"/>
      <c r="F694" s="30"/>
      <c r="G694" s="11"/>
      <c r="H694" s="113"/>
      <c r="I694" s="4"/>
      <c r="J694" s="4"/>
      <c r="K694" s="4"/>
    </row>
    <row r="695" spans="1:11" ht="19.5" customHeight="1">
      <c r="A695" s="31"/>
      <c r="B695" s="33" t="s">
        <v>358</v>
      </c>
      <c r="C695" s="88"/>
      <c r="D695" s="88"/>
      <c r="E695" s="107">
        <f>E696+E697+E698+E699</f>
        <v>55849193</v>
      </c>
      <c r="F695" s="98">
        <f>F696+F697+F698+F699</f>
        <v>58727421.149999999</v>
      </c>
      <c r="G695" s="24">
        <f t="shared" ref="G695:G699" si="42">F695/E695*100</f>
        <v>105.15357160129422</v>
      </c>
      <c r="H695" s="113"/>
      <c r="I695" s="110"/>
      <c r="J695" s="110"/>
      <c r="K695" s="127"/>
    </row>
    <row r="696" spans="1:11" ht="19.5" customHeight="1">
      <c r="A696" s="31"/>
      <c r="B696" s="9" t="s">
        <v>18</v>
      </c>
      <c r="C696" s="88"/>
      <c r="D696" s="88"/>
      <c r="E696" s="30">
        <f>E40+E107+E154+E511+E667+E692</f>
        <v>35312037</v>
      </c>
      <c r="F696" s="97">
        <f>F40+F107+F154+F511+F667+F692</f>
        <v>29782541.829999998</v>
      </c>
      <c r="G696" s="8">
        <f t="shared" si="42"/>
        <v>84.341047303501625</v>
      </c>
      <c r="H696" s="113"/>
      <c r="I696" s="4"/>
      <c r="J696" s="4"/>
      <c r="K696" s="4"/>
    </row>
    <row r="697" spans="1:11" ht="19.5" customHeight="1">
      <c r="A697" s="31"/>
      <c r="B697" s="9" t="s">
        <v>27</v>
      </c>
      <c r="C697" s="88"/>
      <c r="D697" s="88"/>
      <c r="E697" s="30">
        <f>E693+E512+E155</f>
        <v>16519456</v>
      </c>
      <c r="F697" s="97">
        <f>F693+F512+F155</f>
        <v>15687624.670000002</v>
      </c>
      <c r="G697" s="8">
        <f t="shared" si="42"/>
        <v>94.96453557550565</v>
      </c>
      <c r="H697" s="113"/>
      <c r="I697" s="4"/>
      <c r="J697" s="4"/>
      <c r="K697" s="4"/>
    </row>
    <row r="698" spans="1:11" ht="19.5" customHeight="1">
      <c r="A698" s="31"/>
      <c r="B698" s="9" t="s">
        <v>186</v>
      </c>
      <c r="C698" s="88"/>
      <c r="D698" s="88"/>
      <c r="E698" s="97">
        <f>E41+E108+E156+E513+E668</f>
        <v>3944200</v>
      </c>
      <c r="F698" s="97">
        <f>F41+F108+F156+F513+F668</f>
        <v>12028224.399999999</v>
      </c>
      <c r="G698" s="8">
        <f t="shared" si="42"/>
        <v>304.95979919882353</v>
      </c>
      <c r="H698" s="113"/>
      <c r="I698" s="4"/>
      <c r="J698" s="4"/>
      <c r="K698" s="4"/>
    </row>
    <row r="699" spans="1:11" ht="35.25" customHeight="1">
      <c r="A699" s="31"/>
      <c r="B699" s="44" t="s">
        <v>181</v>
      </c>
      <c r="C699" s="88"/>
      <c r="D699" s="88"/>
      <c r="E699" s="30">
        <f>E669+E514</f>
        <v>73500</v>
      </c>
      <c r="F699" s="97">
        <f>F669+F514</f>
        <v>1229030.25</v>
      </c>
      <c r="G699" s="8">
        <f t="shared" si="42"/>
        <v>1672.1499999999999</v>
      </c>
      <c r="H699" s="113"/>
      <c r="I699" s="4"/>
      <c r="J699" s="4"/>
      <c r="K699" s="4"/>
    </row>
    <row r="700" spans="1:11" ht="19.5" customHeight="1">
      <c r="A700" s="31"/>
      <c r="B700" s="18"/>
      <c r="C700" s="88"/>
      <c r="D700" s="88"/>
      <c r="E700" s="30"/>
      <c r="F700" s="30"/>
      <c r="G700" s="11"/>
      <c r="H700" s="113"/>
      <c r="I700" s="4"/>
      <c r="J700" s="4"/>
      <c r="K700" s="4"/>
    </row>
    <row r="701" spans="1:11" ht="19.5" customHeight="1">
      <c r="A701" s="31"/>
      <c r="B701" s="18"/>
      <c r="C701" s="88"/>
      <c r="D701" s="88"/>
      <c r="E701" s="30"/>
      <c r="G701" s="11"/>
      <c r="H701" s="113"/>
      <c r="I701" s="4"/>
      <c r="J701" s="4"/>
      <c r="K701" s="4"/>
    </row>
    <row r="702" spans="1:11">
      <c r="A702" s="104"/>
      <c r="H702" s="126"/>
      <c r="I702" s="2"/>
      <c r="J702" s="2"/>
      <c r="K702" s="2"/>
    </row>
    <row r="703" spans="1:11">
      <c r="A703" s="104"/>
      <c r="H703" s="126"/>
      <c r="I703" s="2"/>
      <c r="J703" s="2"/>
      <c r="K703" s="2"/>
    </row>
    <row r="704" spans="1:11">
      <c r="A704" s="104"/>
      <c r="H704" s="126"/>
      <c r="I704" s="2"/>
      <c r="J704" s="2"/>
      <c r="K704" s="2"/>
    </row>
    <row r="705" spans="1:11">
      <c r="A705" s="104"/>
      <c r="H705" s="126"/>
      <c r="I705" s="2"/>
      <c r="J705" s="2"/>
      <c r="K705" s="2"/>
    </row>
    <row r="706" spans="1:11">
      <c r="A706" s="104"/>
      <c r="H706" s="126"/>
      <c r="I706" s="2"/>
      <c r="J706" s="2"/>
      <c r="K706" s="2"/>
    </row>
    <row r="707" spans="1:11">
      <c r="A707" s="104"/>
      <c r="H707" s="126"/>
      <c r="I707" s="1"/>
      <c r="J707" s="1"/>
      <c r="K707" s="1"/>
    </row>
    <row r="708" spans="1:11">
      <c r="H708" s="126"/>
      <c r="I708" s="3"/>
      <c r="J708" s="3"/>
      <c r="K708" s="3"/>
    </row>
  </sheetData>
  <mergeCells count="49">
    <mergeCell ref="A580:K580"/>
    <mergeCell ref="A587:K587"/>
    <mergeCell ref="A592:K592"/>
    <mergeCell ref="A671:K671"/>
    <mergeCell ref="A644:K644"/>
    <mergeCell ref="A613:K613"/>
    <mergeCell ref="A628:K628"/>
    <mergeCell ref="A633:K633"/>
    <mergeCell ref="A146:K146"/>
    <mergeCell ref="A141:K141"/>
    <mergeCell ref="A553:K553"/>
    <mergeCell ref="A564:K564"/>
    <mergeCell ref="A575:K575"/>
    <mergeCell ref="A516:K516"/>
    <mergeCell ref="A517:K517"/>
    <mergeCell ref="B530:K530"/>
    <mergeCell ref="A543:K543"/>
    <mergeCell ref="B157:K157"/>
    <mergeCell ref="A158:K158"/>
    <mergeCell ref="A334:K334"/>
    <mergeCell ref="A3:K3"/>
    <mergeCell ref="J2:K2"/>
    <mergeCell ref="E5:G5"/>
    <mergeCell ref="A5:A6"/>
    <mergeCell ref="A43:K43"/>
    <mergeCell ref="C5:C6"/>
    <mergeCell ref="H5:H6"/>
    <mergeCell ref="I5:I6"/>
    <mergeCell ref="J5:J6"/>
    <mergeCell ref="B5:B6"/>
    <mergeCell ref="A7:K7"/>
    <mergeCell ref="A8:K8"/>
    <mergeCell ref="K5:K6"/>
    <mergeCell ref="D5:D6"/>
    <mergeCell ref="A22:K22"/>
    <mergeCell ref="A44:K44"/>
    <mergeCell ref="A51:K51"/>
    <mergeCell ref="A56:K56"/>
    <mergeCell ref="A66:K66"/>
    <mergeCell ref="A61:K61"/>
    <mergeCell ref="A75:K75"/>
    <mergeCell ref="A92:K92"/>
    <mergeCell ref="A97:K97"/>
    <mergeCell ref="A110:K110"/>
    <mergeCell ref="A136:K136"/>
    <mergeCell ref="A131:K131"/>
    <mergeCell ref="A126:K126"/>
    <mergeCell ref="A121:K121"/>
    <mergeCell ref="A111:K111"/>
  </mergeCells>
  <pageMargins left="0" right="0" top="0.55118110236220474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trastianka</cp:lastModifiedBy>
  <cp:lastPrinted>2017-06-07T12:32:21Z</cp:lastPrinted>
  <dcterms:created xsi:type="dcterms:W3CDTF">2016-05-05T14:41:55Z</dcterms:created>
  <dcterms:modified xsi:type="dcterms:W3CDTF">2017-06-20T07:59:00Z</dcterms:modified>
</cp:coreProperties>
</file>