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4. Пресс-секретарь\ПРОТОКОЛЫ к извещениям на сайт\Отчет за 2019 год\"/>
    </mc:Choice>
  </mc:AlternateContent>
  <bookViews>
    <workbookView xWindow="-120" yWindow="-120" windowWidth="29040" windowHeight="15990"/>
  </bookViews>
  <sheets>
    <sheet name="форма 5" sheetId="1" r:id="rId1"/>
  </sheets>
  <definedNames>
    <definedName name="_xlnm.Print_Titles" localSheetId="0">'форма 5'!$6:$8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R35" i="1" l="1"/>
  <c r="Q168" i="1" l="1"/>
  <c r="R168" i="1" s="1"/>
  <c r="P168" i="1"/>
  <c r="O168" i="1"/>
  <c r="R167" i="1"/>
  <c r="R166" i="1"/>
  <c r="R40" i="1" l="1"/>
  <c r="Q34" i="1"/>
  <c r="R34" i="1" s="1"/>
  <c r="P34" i="1"/>
  <c r="Q112" i="1" l="1"/>
  <c r="P112" i="1"/>
  <c r="O112" i="1"/>
  <c r="R90" i="1"/>
  <c r="R91" i="1"/>
  <c r="R49" i="1"/>
  <c r="O49" i="1"/>
  <c r="Q48" i="1"/>
  <c r="R48" i="1" s="1"/>
  <c r="Q47" i="1"/>
  <c r="P47" i="1"/>
  <c r="O47" i="1"/>
  <c r="Q46" i="1"/>
  <c r="P46" i="1"/>
  <c r="O46" i="1"/>
  <c r="R45" i="1"/>
  <c r="Q43" i="1"/>
  <c r="P43" i="1"/>
  <c r="R41" i="1"/>
  <c r="O34" i="1"/>
  <c r="O40" i="1"/>
  <c r="R39" i="1"/>
  <c r="R38" i="1"/>
  <c r="O38" i="1"/>
  <c r="P36" i="1"/>
  <c r="Q35" i="1"/>
  <c r="P35" i="1"/>
  <c r="R37" i="1"/>
  <c r="O36" i="1"/>
  <c r="O35" i="1"/>
  <c r="O43" i="1"/>
  <c r="Q42" i="1"/>
  <c r="P42" i="1"/>
  <c r="O42" i="1"/>
  <c r="Q33" i="1"/>
  <c r="R33" i="1" s="1"/>
  <c r="P33" i="1"/>
  <c r="O33" i="1"/>
  <c r="Q32" i="1"/>
  <c r="P32" i="1"/>
  <c r="O32" i="1"/>
  <c r="Q81" i="1"/>
  <c r="Q18" i="1"/>
  <c r="R28" i="1"/>
  <c r="O28" i="1"/>
  <c r="Q15" i="1"/>
  <c r="P15" i="1"/>
  <c r="O15" i="1"/>
  <c r="Q13" i="1"/>
  <c r="P13" i="1"/>
  <c r="O13" i="1"/>
  <c r="R95" i="1"/>
  <c r="R94" i="1"/>
  <c r="N18" i="1"/>
  <c r="F81" i="1"/>
  <c r="R17" i="1"/>
  <c r="O17" i="1"/>
  <c r="R79" i="1"/>
  <c r="O79" i="1"/>
  <c r="R32" i="1" l="1"/>
  <c r="R15" i="1"/>
  <c r="R43" i="1"/>
  <c r="R13" i="1"/>
  <c r="R42" i="1"/>
  <c r="R47" i="1"/>
  <c r="R112" i="1"/>
  <c r="R46" i="1"/>
  <c r="N81" i="1"/>
  <c r="Q114" i="1" l="1"/>
  <c r="P114" i="1"/>
  <c r="O114" i="1"/>
  <c r="R114" i="1" l="1"/>
  <c r="R125" i="1"/>
  <c r="Q125" i="1"/>
  <c r="P125" i="1"/>
  <c r="O125" i="1"/>
  <c r="R116" i="1"/>
  <c r="Q116" i="1"/>
  <c r="P116" i="1"/>
  <c r="O116" i="1"/>
  <c r="O119" i="1" l="1"/>
  <c r="O118" i="1"/>
  <c r="N127" i="1" l="1"/>
  <c r="M127" i="1"/>
  <c r="L91" i="1" l="1"/>
  <c r="O91" i="1"/>
  <c r="N99" i="1" l="1"/>
  <c r="Q99" i="1" s="1"/>
  <c r="M99" i="1"/>
  <c r="P99" i="1" s="1"/>
  <c r="N104" i="1"/>
  <c r="Q104" i="1" s="1"/>
  <c r="M104" i="1"/>
  <c r="P104" i="1" s="1"/>
  <c r="N117" i="1"/>
  <c r="O117" i="1" s="1"/>
  <c r="M117" i="1"/>
  <c r="P117" i="1" s="1"/>
  <c r="Q127" i="1"/>
  <c r="P127" i="1"/>
  <c r="O127" i="1"/>
  <c r="R132" i="1"/>
  <c r="R130" i="1"/>
  <c r="R126" i="1"/>
  <c r="Q124" i="1"/>
  <c r="P124" i="1"/>
  <c r="R124" i="1" s="1"/>
  <c r="R123" i="1"/>
  <c r="R122" i="1"/>
  <c r="Q115" i="1"/>
  <c r="P115" i="1"/>
  <c r="R113" i="1"/>
  <c r="Q113" i="1"/>
  <c r="P113" i="1"/>
  <c r="R111" i="1"/>
  <c r="R268" i="1"/>
  <c r="Q268" i="1"/>
  <c r="P268" i="1"/>
  <c r="O268" i="1"/>
  <c r="R115" i="1" l="1"/>
  <c r="R99" i="1"/>
  <c r="R104" i="1"/>
  <c r="Q117" i="1"/>
  <c r="R117" i="1" s="1"/>
  <c r="O104" i="1"/>
  <c r="R127" i="1"/>
  <c r="O99" i="1"/>
  <c r="R257" i="1"/>
  <c r="R256" i="1"/>
  <c r="R253" i="1"/>
  <c r="R252" i="1"/>
  <c r="Q244" i="1"/>
  <c r="P244" i="1"/>
  <c r="O244" i="1"/>
  <c r="Q242" i="1"/>
  <c r="P242" i="1"/>
  <c r="O242" i="1"/>
  <c r="Q241" i="1"/>
  <c r="P241" i="1"/>
  <c r="O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Q226" i="1"/>
  <c r="R226" i="1" s="1"/>
  <c r="P226" i="1"/>
  <c r="O226" i="1"/>
  <c r="R225" i="1"/>
  <c r="R224" i="1"/>
  <c r="Q223" i="1"/>
  <c r="P223" i="1"/>
  <c r="O223" i="1"/>
  <c r="R222" i="1"/>
  <c r="Q221" i="1"/>
  <c r="R221" i="1" s="1"/>
  <c r="P221" i="1"/>
  <c r="O221" i="1"/>
  <c r="R220" i="1"/>
  <c r="R219" i="1"/>
  <c r="R218" i="1"/>
  <c r="R217" i="1"/>
  <c r="R216" i="1"/>
  <c r="R215" i="1"/>
  <c r="Q211" i="1"/>
  <c r="R211" i="1" s="1"/>
  <c r="Q210" i="1"/>
  <c r="Q209" i="1"/>
  <c r="P210" i="1"/>
  <c r="P211" i="1"/>
  <c r="P209" i="1"/>
  <c r="O210" i="1"/>
  <c r="O211" i="1"/>
  <c r="O209" i="1"/>
  <c r="R207" i="1"/>
  <c r="R206" i="1"/>
  <c r="R205" i="1"/>
  <c r="Q202" i="1"/>
  <c r="P202" i="1"/>
  <c r="O202" i="1"/>
  <c r="Q142" i="1"/>
  <c r="P142" i="1"/>
  <c r="R142" i="1" s="1"/>
  <c r="Q141" i="1"/>
  <c r="P141" i="1"/>
  <c r="O142" i="1"/>
  <c r="O141" i="1"/>
  <c r="R244" i="1" l="1"/>
  <c r="R141" i="1"/>
  <c r="R209" i="1"/>
  <c r="R210" i="1"/>
  <c r="R242" i="1"/>
  <c r="R202" i="1"/>
  <c r="R241" i="1"/>
  <c r="R223" i="1"/>
  <c r="R213" i="1"/>
  <c r="O213" i="1"/>
  <c r="R78" i="1"/>
  <c r="R260" i="1"/>
  <c r="N260" i="1"/>
  <c r="M260" i="1"/>
  <c r="R250" i="1"/>
  <c r="O250" i="1"/>
  <c r="R249" i="1"/>
  <c r="R248" i="1"/>
  <c r="R247" i="1"/>
  <c r="R246" i="1"/>
  <c r="R163" i="1"/>
  <c r="O163" i="1"/>
  <c r="R157" i="1"/>
  <c r="O161" i="1"/>
  <c r="O160" i="1"/>
  <c r="O159" i="1"/>
  <c r="O157" i="1"/>
  <c r="O260" i="1" l="1"/>
  <c r="R254" i="1"/>
  <c r="O255" i="1"/>
  <c r="O254" i="1"/>
  <c r="R200" i="1"/>
  <c r="L200" i="1"/>
  <c r="R199" i="1"/>
  <c r="I199" i="1"/>
  <c r="R198" i="1"/>
  <c r="R197" i="1"/>
  <c r="R196" i="1"/>
  <c r="O191" i="1"/>
  <c r="O192" i="1"/>
  <c r="O193" i="1"/>
  <c r="O194" i="1"/>
  <c r="R190" i="1"/>
  <c r="O190" i="1"/>
  <c r="R189" i="1"/>
  <c r="R188" i="1"/>
  <c r="R186" i="1"/>
  <c r="R185" i="1"/>
  <c r="O179" i="1"/>
  <c r="O180" i="1"/>
  <c r="O181" i="1"/>
  <c r="O182" i="1"/>
  <c r="O183" i="1"/>
  <c r="O184" i="1"/>
  <c r="R178" i="1"/>
  <c r="O178" i="1"/>
  <c r="R177" i="1"/>
  <c r="R176" i="1"/>
  <c r="R175" i="1"/>
  <c r="R164" i="1"/>
  <c r="O164" i="1"/>
  <c r="R162" i="1"/>
  <c r="R156" i="1"/>
  <c r="R155" i="1"/>
  <c r="R154" i="1"/>
  <c r="R58" i="1"/>
  <c r="R57" i="1"/>
  <c r="R56" i="1"/>
  <c r="R55" i="1"/>
  <c r="R54" i="1"/>
  <c r="R53" i="1"/>
  <c r="R153" i="1"/>
  <c r="R152" i="1"/>
  <c r="R151" i="1"/>
  <c r="N143" i="1"/>
  <c r="M143" i="1"/>
  <c r="O145" i="1"/>
  <c r="O146" i="1"/>
  <c r="O147" i="1"/>
  <c r="O148" i="1"/>
  <c r="O149" i="1"/>
  <c r="O144" i="1"/>
  <c r="R139" i="1"/>
  <c r="R138" i="1"/>
  <c r="R137" i="1"/>
  <c r="F137" i="1"/>
  <c r="R135" i="1"/>
  <c r="O143" i="1" l="1"/>
  <c r="R143" i="1"/>
  <c r="R16" i="1"/>
  <c r="Q76" i="1"/>
  <c r="P76" i="1"/>
  <c r="O76" i="1"/>
  <c r="R75" i="1"/>
  <c r="O75" i="1"/>
  <c r="R73" i="1"/>
  <c r="R72" i="1"/>
  <c r="O72" i="1"/>
  <c r="R71" i="1"/>
  <c r="R69" i="1"/>
  <c r="O69" i="1"/>
  <c r="R67" i="1"/>
  <c r="O67" i="1"/>
  <c r="R66" i="1"/>
  <c r="R65" i="1"/>
  <c r="O65" i="1"/>
  <c r="R64" i="1"/>
  <c r="R62" i="1"/>
  <c r="R61" i="1"/>
  <c r="R60" i="1"/>
  <c r="O60" i="1"/>
  <c r="O59" i="1"/>
  <c r="O53" i="1"/>
  <c r="O54" i="1"/>
  <c r="O55" i="1"/>
  <c r="O56" i="1"/>
  <c r="O57" i="1"/>
  <c r="O58" i="1"/>
  <c r="R52" i="1"/>
  <c r="O52" i="1"/>
  <c r="R27" i="1"/>
  <c r="O27" i="1"/>
  <c r="R26" i="1"/>
  <c r="F26" i="1"/>
  <c r="R76" i="1" l="1"/>
  <c r="Q14" i="1"/>
  <c r="P14" i="1"/>
  <c r="R14" i="1" l="1"/>
  <c r="O14" i="1"/>
  <c r="L268" i="1" l="1"/>
  <c r="I268" i="1"/>
  <c r="L260" i="1"/>
  <c r="I260" i="1"/>
  <c r="F257" i="1"/>
  <c r="F256" i="1"/>
  <c r="L254" i="1"/>
  <c r="I254" i="1"/>
  <c r="F254" i="1"/>
  <c r="F253" i="1"/>
  <c r="F252" i="1"/>
  <c r="L250" i="1"/>
  <c r="I250" i="1"/>
  <c r="F249" i="1"/>
  <c r="F248" i="1"/>
  <c r="F247" i="1"/>
  <c r="F246" i="1"/>
  <c r="L244" i="1"/>
  <c r="I244" i="1"/>
  <c r="F244" i="1"/>
  <c r="L242" i="1"/>
  <c r="L241" i="1"/>
  <c r="I242" i="1"/>
  <c r="I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L226" i="1"/>
  <c r="I226" i="1"/>
  <c r="F224" i="1"/>
  <c r="F225" i="1"/>
  <c r="L223" i="1"/>
  <c r="I223" i="1"/>
  <c r="F223" i="1"/>
  <c r="F222" i="1"/>
  <c r="L221" i="1"/>
  <c r="I221" i="1"/>
  <c r="F221" i="1"/>
  <c r="F216" i="1"/>
  <c r="F217" i="1"/>
  <c r="F218" i="1"/>
  <c r="F219" i="1"/>
  <c r="F220" i="1"/>
  <c r="F215" i="1"/>
  <c r="L213" i="1"/>
  <c r="I213" i="1"/>
  <c r="F213" i="1"/>
  <c r="I211" i="1"/>
  <c r="I210" i="1"/>
  <c r="I209" i="1"/>
  <c r="F211" i="1"/>
  <c r="F210" i="1"/>
  <c r="F209" i="1"/>
  <c r="F207" i="1"/>
  <c r="F206" i="1"/>
  <c r="F205" i="1"/>
  <c r="L202" i="1"/>
  <c r="I202" i="1"/>
  <c r="F202" i="1"/>
  <c r="F198" i="1"/>
  <c r="F197" i="1"/>
  <c r="F196" i="1"/>
  <c r="L190" i="1"/>
  <c r="I190" i="1"/>
  <c r="F190" i="1"/>
  <c r="F189" i="1"/>
  <c r="F188" i="1"/>
  <c r="F186" i="1"/>
  <c r="F185" i="1"/>
  <c r="F178" i="1"/>
  <c r="I178" i="1"/>
  <c r="L178" i="1"/>
  <c r="F177" i="1"/>
  <c r="F176" i="1"/>
  <c r="F175" i="1"/>
  <c r="L168" i="1"/>
  <c r="I168" i="1"/>
  <c r="F168" i="1"/>
  <c r="F167" i="1"/>
  <c r="F166" i="1"/>
  <c r="I164" i="1"/>
  <c r="L164" i="1"/>
  <c r="L163" i="1"/>
  <c r="I162" i="1"/>
  <c r="L157" i="1"/>
  <c r="I157" i="1"/>
  <c r="F157" i="1"/>
  <c r="F153" i="1"/>
  <c r="F154" i="1"/>
  <c r="F155" i="1"/>
  <c r="F156" i="1"/>
  <c r="F152" i="1"/>
  <c r="F151" i="1"/>
  <c r="L143" i="1"/>
  <c r="I143" i="1"/>
  <c r="L142" i="1"/>
  <c r="L141" i="1"/>
  <c r="I142" i="1"/>
  <c r="I141" i="1"/>
  <c r="F142" i="1"/>
  <c r="F141" i="1"/>
  <c r="F139" i="1"/>
  <c r="F138" i="1"/>
  <c r="F135" i="1"/>
  <c r="F132" i="1"/>
  <c r="F130" i="1"/>
  <c r="L127" i="1"/>
  <c r="I127" i="1"/>
  <c r="F127" i="1"/>
  <c r="F126" i="1"/>
  <c r="L125" i="1"/>
  <c r="I125" i="1"/>
  <c r="F125" i="1"/>
  <c r="L124" i="1"/>
  <c r="I124" i="1"/>
  <c r="F124" i="1"/>
  <c r="F123" i="1"/>
  <c r="F122" i="1"/>
  <c r="L117" i="1"/>
  <c r="I117" i="1"/>
  <c r="F117" i="1"/>
  <c r="L116" i="1"/>
  <c r="I116" i="1"/>
  <c r="F116" i="1"/>
  <c r="L115" i="1"/>
  <c r="I115" i="1"/>
  <c r="F115" i="1"/>
  <c r="L114" i="1"/>
  <c r="I114" i="1"/>
  <c r="F114" i="1"/>
  <c r="L113" i="1"/>
  <c r="F113" i="1"/>
  <c r="L112" i="1"/>
  <c r="I112" i="1"/>
  <c r="F112" i="1"/>
  <c r="F111" i="1"/>
  <c r="L104" i="1"/>
  <c r="I104" i="1"/>
  <c r="F104" i="1"/>
  <c r="L99" i="1"/>
  <c r="I99" i="1"/>
  <c r="F99" i="1"/>
  <c r="F95" i="1"/>
  <c r="I95" i="1"/>
  <c r="L95" i="1"/>
  <c r="L94" i="1"/>
  <c r="I94" i="1"/>
  <c r="F94" i="1"/>
  <c r="I90" i="1"/>
  <c r="F90" i="1"/>
  <c r="L79" i="1"/>
  <c r="I79" i="1"/>
  <c r="F78" i="1"/>
  <c r="L76" i="1"/>
  <c r="I76" i="1"/>
  <c r="F76" i="1"/>
  <c r="L75" i="1"/>
  <c r="I75" i="1"/>
  <c r="F75" i="1"/>
  <c r="F73" i="1"/>
  <c r="L72" i="1"/>
  <c r="I72" i="1"/>
  <c r="F72" i="1"/>
  <c r="F71" i="1"/>
  <c r="L67" i="1"/>
  <c r="I67" i="1"/>
  <c r="F67" i="1"/>
  <c r="F66" i="1"/>
  <c r="L65" i="1"/>
  <c r="I65" i="1"/>
  <c r="F64" i="1"/>
  <c r="I62" i="1"/>
  <c r="F61" i="1"/>
  <c r="L60" i="1"/>
  <c r="I60" i="1"/>
  <c r="F60" i="1"/>
  <c r="L52" i="1"/>
  <c r="I52" i="1"/>
  <c r="F52" i="1"/>
  <c r="F48" i="1"/>
  <c r="F47" i="1"/>
  <c r="L47" i="1"/>
  <c r="L49" i="1"/>
  <c r="L46" i="1"/>
  <c r="I47" i="1"/>
  <c r="I48" i="1"/>
  <c r="I49" i="1"/>
  <c r="I45" i="1"/>
  <c r="F43" i="1"/>
  <c r="I42" i="1"/>
  <c r="I43" i="1"/>
  <c r="L34" i="1"/>
  <c r="L35" i="1"/>
  <c r="L36" i="1"/>
  <c r="L37" i="1"/>
  <c r="L39" i="1"/>
  <c r="L41" i="1"/>
  <c r="L42" i="1"/>
  <c r="L43" i="1"/>
  <c r="F42" i="1"/>
  <c r="L33" i="1"/>
  <c r="L32" i="1"/>
  <c r="I32" i="1"/>
  <c r="F32" i="1"/>
  <c r="L28" i="1"/>
  <c r="I28" i="1"/>
  <c r="F28" i="1"/>
  <c r="L27" i="1"/>
  <c r="I27" i="1"/>
  <c r="L17" i="1"/>
  <c r="I17" i="1"/>
  <c r="F16" i="1"/>
  <c r="F15" i="1"/>
  <c r="I15" i="1"/>
  <c r="L15" i="1"/>
  <c r="L14" i="1"/>
  <c r="I13" i="1"/>
  <c r="F13" i="1"/>
  <c r="L13" i="1"/>
</calcChain>
</file>

<file path=xl/sharedStrings.xml><?xml version="1.0" encoding="utf-8"?>
<sst xmlns="http://schemas.openxmlformats.org/spreadsheetml/2006/main" count="360" uniqueCount="239">
  <si>
    <t>Наименование показателя</t>
  </si>
  <si>
    <t>Единица измерения</t>
  </si>
  <si>
    <t>Значения показателей государственной программы, подпрограммы государственной программы</t>
  </si>
  <si>
    <t>план</t>
  </si>
  <si>
    <t>факт</t>
  </si>
  <si>
    <t>Отклонение, %</t>
  </si>
  <si>
    <t>Обоснование недостижения значения показателя за отчетный период</t>
  </si>
  <si>
    <t>N п/п</t>
  </si>
  <si>
    <r>
      <t xml:space="preserve">За четыре года </t>
    </r>
    <r>
      <rPr>
        <b/>
        <sz val="11"/>
        <color rgb="FFFF0000"/>
        <rFont val="Times New Roman"/>
        <family val="1"/>
        <charset val="204"/>
      </rPr>
      <t>&lt;1&gt;</t>
    </r>
  </si>
  <si>
    <r>
      <t xml:space="preserve">                           </t>
    </r>
    <r>
      <rPr>
        <b/>
        <sz val="14"/>
        <color theme="1"/>
        <rFont val="Times New Roman"/>
        <family val="1"/>
        <charset val="204"/>
      </rPr>
      <t>Форма 5 (с нарастающим итогом)</t>
    </r>
  </si>
  <si>
    <t xml:space="preserve">Приложение 1
к отчету о результатах реализации Государственной программы “Охрана окружающей среды и устойчивое использование природных ресурсов” 
на 2016 - 2020 годы
</t>
  </si>
  <si>
    <t xml:space="preserve">Сведения о достижении значений показателей Государственной программы «Охрана окружающей среды 
и устойчивое использование природных ресурсов» на 2016 - 2020 годы
</t>
  </si>
  <si>
    <t>Государственная программа «Охрана окружающей среды и устойчивое использование природных ресурсов» на 2016 - 2020 годы</t>
  </si>
  <si>
    <t>Сводные целевые показатели</t>
  </si>
  <si>
    <t>Прирост запасов полезных ископаемых:</t>
  </si>
  <si>
    <r>
      <t>нефть (С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+ D</t>
    </r>
    <r>
      <rPr>
        <vertAlign val="sub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)</t>
    </r>
  </si>
  <si>
    <r>
      <t>нефть (С</t>
    </r>
    <r>
      <rPr>
        <vertAlign val="sub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+ С</t>
    </r>
    <r>
      <rPr>
        <vertAlign val="subscript"/>
        <sz val="11"/>
        <color theme="1"/>
        <rFont val="Times New Roman"/>
        <family val="1"/>
        <charset val="204"/>
      </rPr>
      <t xml:space="preserve"> 2</t>
    </r>
    <r>
      <rPr>
        <sz val="11"/>
        <color theme="1"/>
        <rFont val="Times New Roman"/>
        <family val="1"/>
        <charset val="204"/>
      </rPr>
      <t>)</t>
    </r>
  </si>
  <si>
    <t>пресные воды</t>
  </si>
  <si>
    <t>Сокращение выбросов парниковых газов к уровню 1990 года</t>
  </si>
  <si>
    <t>Объем выбросов парниковых газов (сокращение в 2020 году на 4,5 процента к уровню 2016 года)</t>
  </si>
  <si>
    <t>Объем выбросов загрязняющих веществ в атмосферный воздух от стационарных и мобильных источников (сокращение в 2020 году на 2,7 процента к уровню 2015 года) – всего, в том числе: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</si>
  <si>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</si>
  <si>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</si>
  <si>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</si>
  <si>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</si>
  <si>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</si>
  <si>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</si>
  <si>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</si>
  <si>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>Оправдываемость краткосрочных прогнозов погоды по областным центрам</t>
  </si>
  <si>
    <t>Удельный вес площади особо охраняемых природных территорий (далее – ООПТ) в общей площади страны</t>
  </si>
  <si>
    <t>млн.тонн</t>
  </si>
  <si>
    <t>тыс. куб. метров в сутки</t>
  </si>
  <si>
    <t>млн. тонн</t>
  </si>
  <si>
    <t xml:space="preserve">тыс. тонн </t>
  </si>
  <si>
    <t>процентов</t>
  </si>
  <si>
    <t>Оправдываемость краткосрочных прогнозов погоды</t>
  </si>
  <si>
    <t>1 245,0</t>
  </si>
  <si>
    <t>1 238,0</t>
  </si>
  <si>
    <t>Подпрограмма 1 «Изучение недр и развитие минерально-сырьевой базы Республики Беларусь»</t>
  </si>
  <si>
    <r>
      <t>Задача 1. Проведение поисковых работ в целях наращивания собственной минерально-сырьевой базы</t>
    </r>
    <r>
      <rPr>
        <sz val="11"/>
        <color theme="1"/>
        <rFont val="Times New Roman"/>
        <family val="1"/>
        <charset val="204"/>
      </rPr>
      <t xml:space="preserve"> </t>
    </r>
  </si>
  <si>
    <t>мергельно-меловые породы (С1 + С2)</t>
  </si>
  <si>
    <t>песчано-гравийная смесь (С1 + С2)</t>
  </si>
  <si>
    <t>песок строительный (С1+С2)</t>
  </si>
  <si>
    <t>песок силикатный (С1 + С2)</t>
  </si>
  <si>
    <t>глина керамическая (С1 + С2)</t>
  </si>
  <si>
    <t>каолин (С1)</t>
  </si>
  <si>
    <t>минеральные воды</t>
  </si>
  <si>
    <t>песок, используемый для производства стекла (С1)</t>
  </si>
  <si>
    <t>глина (С1 + С2)</t>
  </si>
  <si>
    <t>12 555,8</t>
  </si>
  <si>
    <t>Задача 2. Проведение региональных геологосъемочных работ в целях выявления перспективных для разработки участков месторождений полезных ископаемых</t>
  </si>
  <si>
    <t>Прирост крупномасштабной геофизической изученности  территории</t>
  </si>
  <si>
    <t>Количество выявленных в ходе глубинного геологического картирования перспективных объектов для постановки поисковых работ</t>
  </si>
  <si>
    <t>Прирост сети опорных геолого-геофизических профилей</t>
  </si>
  <si>
    <t>Прирост (проходка) параметрических и глубоких скважин</t>
  </si>
  <si>
    <t>Прирост покрытия территории цифровыми картами</t>
  </si>
  <si>
    <t>кв.километров</t>
  </si>
  <si>
    <t>километров</t>
  </si>
  <si>
    <t>метров</t>
  </si>
  <si>
    <t>1 000,0</t>
  </si>
  <si>
    <t>Подпрограмма 2 «Развитие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ресурсов»</t>
  </si>
  <si>
    <t>Задача 1. 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</si>
  <si>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Степень автоматизации метеорологических наблюдений</t>
  </si>
  <si>
    <t>Количество пунктов наблюдений, работающих без ночных дежурств по программе метеорологических станций 3-го разряда, переведенных во 2-й разряд, в целях обеспечения восьмисрочных наблюдений</t>
  </si>
  <si>
    <t>Количество пунктов наблюдений, работающих без ночных дежурств по программе метеорологических станций 3-го разряда, обеспечивающих восьмисрочные наблюдения</t>
  </si>
  <si>
    <t>Задача 2. Развитие технологий прогнозирования погоды, обнаружения и предупреждения об опасных гидрометеорологических явлениях</t>
  </si>
  <si>
    <t>Охват двухсрочным температурно-ветровым зондированием атмосферы городов Бреста и Гомеля в целях выполнения международных обязательств</t>
  </si>
  <si>
    <t>Проведение температурно-ветрового зондирования атмосферы в пунктах аэрологических наблюдений городов Бреста и Гомеля один раз в сутки в грозоопасный период в целях выполнения международных обязательств</t>
  </si>
  <si>
    <t>Заблаговременность прогнозов погоды оправдываемостью до 90 процентов</t>
  </si>
  <si>
    <t>суток</t>
  </si>
  <si>
    <t>Повышение оправдываемости штормовых предупреждений с заблаговременностью 1,5-2 суток</t>
  </si>
  <si>
    <t>Задача 3. Совершенствование материально-технической базы гидрометеорологической службы</t>
  </si>
  <si>
    <t>Объемы финансовых средств, направленных на совершенствование материально-технической базы гидрометеорологической службы</t>
  </si>
  <si>
    <t>рублей</t>
  </si>
  <si>
    <t>15 000,0</t>
  </si>
  <si>
    <t>16 810,11</t>
  </si>
  <si>
    <t>28 000,0</t>
  </si>
  <si>
    <t>24 000,0</t>
  </si>
  <si>
    <t>Задача 4. 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</si>
  <si>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Количество приобретенных стационарных поверочных комплексов</t>
  </si>
  <si>
    <t>Охват метрологическим обеспечением и техническим обслуживанием измерительных приборов и гидрометеорологического оборудования</t>
  </si>
  <si>
    <t>Обеспечение бесперебойной работы гидрометеорологических приборов и оборудования</t>
  </si>
  <si>
    <t>Задача 5. Развитие научной деятельности и международного сотрудничества, повышение квалификации работников системы Министерства природных ресурсов и охраны окружающей среды</t>
  </si>
  <si>
    <t>Выполнение требований Всемирной метеорологической организации в части обеспечения международного обмена гидрометеорологической информацией</t>
  </si>
  <si>
    <t>Количество сотрудников, прошедших подготовку и повышение квалификации</t>
  </si>
  <si>
    <t>человек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</si>
  <si>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</si>
  <si>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Задача 7. Минимизация выбросов загрязняющих веществ для улучшения качества атмосферного воздуха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</si>
  <si>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</si>
  <si>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>Сброс недостаточно очищенных сточных вод в поверхностные водные объекты (сокращение в 2020 году на 50 процентов к уровню 2015 года)</t>
  </si>
  <si>
    <t>млн. куб. метров</t>
  </si>
  <si>
    <t>Индекс сброса недостаточно очищенных сточных вод в водные объекты</t>
  </si>
  <si>
    <t>процентов к уровню 2015 года</t>
  </si>
  <si>
    <t>Подпрограмма 3 «Обращение со стойкими органическими загрязнителями»</t>
  </si>
  <si>
    <t>Задача "Обращение с оборудованием, материалами и отходами, содержащими полихлорированные бифенилы"</t>
  </si>
  <si>
    <t>Вывод из эксплуатации конденсаторов, содержащих полихлорированные бифенилы</t>
  </si>
  <si>
    <t>Вывод из эксплуатации трансформаторов, содержащих полихлорированные бифенилы</t>
  </si>
  <si>
    <t>Вывод из эксплуатации оборудования, содержащего полихлорированные бифенилы</t>
  </si>
  <si>
    <t>Подпрограмма 4 «Сохранение и устойчивое использование биологического и ландшафтного разнообразия»</t>
  </si>
  <si>
    <t>Задача 1. Развитие системы ООПТ, обеспечение функционирования, охраны ООПТ и управления ими</t>
  </si>
  <si>
    <t>Количество представлений об объявлении ООПТ - всего, в том числе:</t>
  </si>
  <si>
    <t>Количество пунктов наблюдений, оснащенных автоматизированными (автоматическими) метеорологическими станциями - всего, в том числе:</t>
  </si>
  <si>
    <t>Количество представлений о преобразовании ООПТ - всего, в том числе:</t>
  </si>
  <si>
    <t>Количество представлений о прекращении функционирования ООПТ</t>
  </si>
  <si>
    <t>Количество разработанных планов управления заказниками республиканского значения</t>
  </si>
  <si>
    <t>Количество руководителей и работников государственных природоохранных учреждений, осуществляющих управление ООПТ, прошедших повышение квалификации</t>
  </si>
  <si>
    <t>Количество установленных информационных и информационно-указательных знаков, рекламно-информационных щитов</t>
  </si>
  <si>
    <t>Количество реализованных проектов по восстановлению нарушенных экологических систем</t>
  </si>
  <si>
    <t>Количество ООПТ, на территории которых проведены мероприятия по расчистке от древесно-кустарниковой растительности и тростника участков экологических систем (лугов, низинных болот, островов)</t>
  </si>
  <si>
    <t>Площадь ООПТ, на которой проведены мероприятия по борьбе с инвазивными чужеродными видами - всего, в том числе:</t>
  </si>
  <si>
    <t>Количество созданных искусственных гнездовий для птиц, относящихся к видам, включенным в Красную книгу Республики Беларусь</t>
  </si>
  <si>
    <t>гектаров</t>
  </si>
  <si>
    <t>Количество приобретенного специального транспорта</t>
  </si>
  <si>
    <t>единиц</t>
  </si>
  <si>
    <t>Количество приобретенных комплектов специальных средств визуального обнаружения лесных пожаров</t>
  </si>
  <si>
    <t>Количество построенных и реконструированных объектов инфраструктуры туризма</t>
  </si>
  <si>
    <t>Количество фестивалей, конференций, выставок, проведенных на ООПТ</t>
  </si>
  <si>
    <t>Количество изданных рекламно-информационных материалов об ООПТ - всего, в том числе</t>
  </si>
  <si>
    <t>Увеличение посещаемости ООПТ туристами</t>
  </si>
  <si>
    <t>Задача 2. Сохранение редких и находящихся под угрозой исчезновения видов диких животных</t>
  </si>
  <si>
    <t>Количество новых микропопуляций зубров</t>
  </si>
  <si>
    <t>Подпрограмма 5.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</si>
  <si>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Задача 1. 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</si>
  <si>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Предоставление автоматическими станциями в режиме реального времени оперативных данных о состоянии атмосферного воздуха в г.Минске, областных и крупных промышленных городах </t>
  </si>
  <si>
    <t>дней в году</t>
  </si>
  <si>
    <t>Обеспеченность населения средних и крупных городов данными, полученными в сети мониторинга атмосферного воздуха, о содержании:</t>
  </si>
  <si>
    <t>процентов населения</t>
  </si>
  <si>
    <t>бенз(а)пирена</t>
  </si>
  <si>
    <t>твердых частиц, фракции размером до 2,5 мкм</t>
  </si>
  <si>
    <t xml:space="preserve">Предоставление станцией фонового мониторинга ”Березинский заповедник“ и метеорологической станцией ”Высокое“ оперативных данных о содержании в атмосферном воздухе парниковых газов и трансграничном переносе загрязняющих веществ </t>
  </si>
  <si>
    <t>дней</t>
  </si>
  <si>
    <t>Количество радиометрических измерений в рамках полученных данных о трансграничном переносе загрязняющих веществ в атмосферном воздухе:</t>
  </si>
  <si>
    <t>дневных серий</t>
  </si>
  <si>
    <t>серии лидарных измерений</t>
  </si>
  <si>
    <t>Частота предоставления данных о состоянии атмосферного воздуха в городах республики и данных о трансграничном переносе загрязняющих веществ - всего, в том числе:</t>
  </si>
  <si>
    <t>Задача 2. Обеспечение функционирования и развития системы наблюдений за состоянием поверхностных вод и источниками их загрязнения</t>
  </si>
  <si>
    <t>Количество пунктов, в которых проводятся гидрохимические наблюдения на трансграничных участках водотоков (на 26 реках)</t>
  </si>
  <si>
    <t>Количество водоемов, охваченных гидрохимическими наблюдениями (из 46 озер и водохранилищ)</t>
  </si>
  <si>
    <t>Количество пунктов, в которых проводятся гидробиологические наблюдения на трансграничных участках водотоков (на 26 реках)</t>
  </si>
  <si>
    <t>Количество водоемов, охваченных гидробиологическими наблюдениями (из 46 озер и водохранилищ)</t>
  </si>
  <si>
    <t>Количество пунктов, в которых проводятся гидрологические наблюдения на трансгра­ничных участках водотоков (на 26 реках)</t>
  </si>
  <si>
    <t>Количество пунктов, в которых проводятся гидроморфологические наблюдения за бассейнами рек Западная Двина, Днепр, Припять, Западный Буг, Неман</t>
  </si>
  <si>
    <t>Количество модернизированных испытательных лабораторий (центров), осуществляющих мониторинг поверхностных вод по гидрохимическим показателям - всего, в том числе:</t>
  </si>
  <si>
    <t>Количество разработанных технических нормативных правовых актов, в которых устанавливается содержание загрязняющих веществ в донных отложениях водных экологических систем</t>
  </si>
  <si>
    <t xml:space="preserve">Количество пунктов наблюдений за содержанием загрязняющих веществ в донных отложениях водных экологических систем </t>
  </si>
  <si>
    <t>Частота предоставления данных об экологическом состоянии поверхностных водных объектов республики</t>
  </si>
  <si>
    <t>Задача 3. Обеспечение функционирования и развития системы наблюдений за состоянием подземных вод и источниками их загрязнения</t>
  </si>
  <si>
    <t>Количество приобретенных приборов автоматической регистрации оперативных показателей состояния подземных вод (уровень, температура)</t>
  </si>
  <si>
    <t>Количество постов наблюдений за гидрохимическими и гидрогеологическими показателями подземных вод (уровневым и температурным режимами)</t>
  </si>
  <si>
    <t>Количество наблюдательных скважин за состоянием подземных вод в трансграничных пунктах наблюдений</t>
  </si>
  <si>
    <t>Задача 4. Обеспечение функционирования и развития системы наблюдений за состоянием земель (включая почвы) и источниками их загрязнения</t>
  </si>
  <si>
    <t>Количество пунктов наблюдений за химическим загрязнением земель (включая почвы) в городах:</t>
  </si>
  <si>
    <t>Гомель</t>
  </si>
  <si>
    <t>Витебск</t>
  </si>
  <si>
    <t>Количество пунктов наблюдений за химическим загрязнением земель (включая почвы) на фоновых территориях - всего, в том числе:</t>
  </si>
  <si>
    <t>Количество пунктов наблюдений за компонентным составом почвенного покрова и интенсивностью ветровой эрозии осушенных почв</t>
  </si>
  <si>
    <t xml:space="preserve">Количество пунктов наблюдений за интенсивностью водной эрозии земель (включая почвы) </t>
  </si>
  <si>
    <t>Задача 5. Обеспечение функционирования и развития радиационного мониторинга</t>
  </si>
  <si>
    <t xml:space="preserve">Количество циклов измерений плотности потока радона с поверхности земли </t>
  </si>
  <si>
    <t>Количество карт радоноопасности административных районов, подвергшихся радиоактивному загрязнению в результате катастрофы на Чернобыльской АЭС</t>
  </si>
  <si>
    <t>Количество автоматизированных систем радиационного контроля в зоне воздействия атомных электростанций сопредельных государств - всего, в том числе:</t>
  </si>
  <si>
    <t>Количество пунктов наблюдений в районе размещения Белорусской АЭС за:</t>
  </si>
  <si>
    <t>радиоактивными аэрозолями приземного слоя атмосферы</t>
  </si>
  <si>
    <t>радиоактивным загрязнением поверхностных вод и донных отложений</t>
  </si>
  <si>
    <t>радиоактивным загрязнением почв</t>
  </si>
  <si>
    <t>Количество оснащенных испытательных лабораторий (центров) сети радиационного мониторинга в районе размещения Белорусской АЭС</t>
  </si>
  <si>
    <t>Количество оснащенных испытательных лабораторий, участвующих в проведении радиационного мониторинга в районе размещения Белорусской АЭС</t>
  </si>
  <si>
    <t>Задача 6. Обеспечение функционирования и развития геофизического мониторинга</t>
  </si>
  <si>
    <t>Количество циклов наблюдений за геомагнитным и гравитационным полями Земли, проведенных в действующих локальных сетях пунктов наблюдений</t>
  </si>
  <si>
    <t>Задача 7. Обеспечение функционирования и развития системы наблюдений за состоянием озонового слоя</t>
  </si>
  <si>
    <t>Количество измерений:</t>
  </si>
  <si>
    <t>общего содержания озона</t>
  </si>
  <si>
    <t>вертикальных профилей озона</t>
  </si>
  <si>
    <t>содержания диоксида азота</t>
  </si>
  <si>
    <t>Количество измерений ультрафиолетовых спектров для получения данных:</t>
  </si>
  <si>
    <t>об уровнях солнечного ультрафиолетового излучения</t>
  </si>
  <si>
    <t>о суточных дозах биоэффектов</t>
  </si>
  <si>
    <t>об ультрафиолетовом индексе</t>
  </si>
  <si>
    <t>Задача 8. Обеспечение функционирования и развития системы наблюдений за состоянием лесов</t>
  </si>
  <si>
    <t>Количество пунктов наблюдений за состоянием лесов</t>
  </si>
  <si>
    <t>Задача 9. Обеспечение функционирования и развития системы наблюдений за состоянием растительного мира</t>
  </si>
  <si>
    <t xml:space="preserve">Количество пунктов, в которых проводятся наблюдения за ресурсами луговой и лугово-болотной растительности, а также средой ее произрастания </t>
  </si>
  <si>
    <t>Количество прогнозов продуктивности и качества травостоев кормовых (пастбищных и сенокосных) угодий</t>
  </si>
  <si>
    <t>Количество пунктов, в которых проводятся наблюдения за ресурсами водной раститель­ности, а также средой ее произрастания</t>
  </si>
  <si>
    <t>Количество прогнозов динамики зарастания водоемов и водотоков, изменения запасов и качества растительных ресурсов водных экологических систем</t>
  </si>
  <si>
    <t>Количество выявленных и переданных под охрану мест произрастания дикорастущих растений, относящихся к видам, включенным в Красную книгу Республики Беларусь</t>
  </si>
  <si>
    <t>Количество пунктов, в которых проводятся наблюдения за ресурсообразующими видами растений и грибов</t>
  </si>
  <si>
    <t>Количество прогнозов урожайности пищевых видов растений и грибов на землях лесного фонда</t>
  </si>
  <si>
    <t xml:space="preserve">Количество пунктов наблюдений за популяциями видов инвазивных растений, создающих угрозу жизни или здоровью человека, сохранению биологического разнообразия, причинения вреда отдельным отраслям экономики </t>
  </si>
  <si>
    <t>Количество прогнозов динамики и ущерба от распространения инвазивных видов растений</t>
  </si>
  <si>
    <t>Количество районов, в которых будет проведена оценка соответствия защитных древесных насаждений функциональному назначению (110 пунктов наблюдений)</t>
  </si>
  <si>
    <t>Количество городов, в которых будет проведена оценка соответствия зеленых насаждений на землях населенных пунктов функциональному назначению (87 пунктов наблюдений)</t>
  </si>
  <si>
    <t>Количество пунктов, в которых проводятся наблюдения за состоянием растительного мира и средой произрастания растений</t>
  </si>
  <si>
    <t>Задача 10. Обеспечение функционирования и развития системы наблюдений за состоянием животного мира</t>
  </si>
  <si>
    <t>Количество пунктов наблюдений за дикими животными, относящимися к объектам охоты, и средой их обитания</t>
  </si>
  <si>
    <t>Количество аналитических материалов по результатам наблюдений за дикими животными, относящимися к объектам охоты, и средой их обитания</t>
  </si>
  <si>
    <t>Количество пунктов наблюдений за животными, относящимися к объектам рыболовства, и средой их обитания</t>
  </si>
  <si>
    <t>Количество аналитических материалов по результатам наблюдений за дикими животными, относящимися к объектам охоты и рыболовства, и средой их обитания</t>
  </si>
  <si>
    <t>Количество пунктов наблюдений за дикими животными, относящимися к видам, включенным в Красную книгу Республики Беларусь, и средой их обитания</t>
  </si>
  <si>
    <t>Количество аналитических материалов по результатам наблюдений за дикими животными, относящимися к видам, включенным в Красную книгу Республики Беларусь, и средой их обитания</t>
  </si>
  <si>
    <t>Количество пунктов наблюдений за дикими животными, относящимися к видам, подпадающим под действие международных договоров Республики Беларусь, и средой их обитания</t>
  </si>
  <si>
    <t>Количество подготовленных аналитических материалов по результатам наблюдений за дикими животными, относящимися к видам, подпадающим под действие международных договоров Республики Беларусь, и средой их обитания</t>
  </si>
  <si>
    <t>Количество пунктов наблюдений за инвазивными чужеродными дикими животными и средой их обитания</t>
  </si>
  <si>
    <t>Количество аналитических материалов по результатам наблюдений за инвазивными чуже­родными дикими животными и средой их обитания</t>
  </si>
  <si>
    <t>Количество аналитических материалов по результатам наблюдений за дикими животными, обитающими на землях населенных пунктов, и средой их обитания</t>
  </si>
  <si>
    <t>Количество пунктов наблюдений за дикими животными, не относящимися к объектам охоты и рыболовства, и средой их обитания</t>
  </si>
  <si>
    <t>Количество аналитических материалов по результатам наблюдений за дикими животными, не относящимися к объектам охоты и рыболовства, и средой их обитания</t>
  </si>
  <si>
    <t>Количество пунктов, в которых проводятся наблюдения за состоянием животного мира и средой обитания диких животных</t>
  </si>
  <si>
    <t>Количество аналитических материалов по результатам наблюдений за состоянием животного мира и средой обитания диких животных</t>
  </si>
  <si>
    <t>Задача 11. Обеспечение функционирования и развития системы комплексного мониторинга естественных экологических систем на ООПТ</t>
  </si>
  <si>
    <t xml:space="preserve">Количество ООПТ, на которых проводится повторный цикл наблюдений, с получением данных комплексного мониторинга экологических систем и прогнозированием их состояния </t>
  </si>
  <si>
    <t>Задача 12. Обеспечение функционирования и развития локального мониторинга окружающей среды</t>
  </si>
  <si>
    <t xml:space="preserve">Количество пунктов наблюдений за выбросами загрязняющих веществ в атмосферный воздух от крупных стационарных источников </t>
  </si>
  <si>
    <t xml:space="preserve">Количество пунктов наблюдений локального мониторинга подземных вод в местах размещения источников их загрязнения </t>
  </si>
  <si>
    <t>Количество пунктов наблюдений локального мониторинга за состоянием земель (включая почвы) в местах размещения источников их загрязнения</t>
  </si>
  <si>
    <t xml:space="preserve">Количество пунктов наблюдений локального мониторинга сброса сточных вод в поверх­ностные водные объекты от наиболее крупных источников загрязнения поверхностных вод </t>
  </si>
  <si>
    <t>Количество объектов наблюдений и соответствующих баз данных локального мониторинга окружающей среды</t>
  </si>
  <si>
    <t>Задача 13. Обеспечение функционирования и развития информационной системы мониторинга окружающей среды</t>
  </si>
  <si>
    <t xml:space="preserve">Количество функционирующих государственных информационных ресурсов (государственный реестр пунктов наблюдений Национальной системы мониторинга окружающей среды в Республике Беларусь, официальный сайт главного информационно-аналитического центра Национальной системы мониторинга окружающей среды в Республике Беларусь) </t>
  </si>
  <si>
    <t>Количество кратких аналитических информаций о состоянии окружающей среды по результатам наблюдений Национальной системы мониторинга окружающей среды в Республике Беларусь по итогам IV квартала предыдущего года – I квартала текущего года</t>
  </si>
  <si>
    <t>Количество функционирующих информационно-аналитических центров (далее – ИАЦ) по видам мониторинга в составе Национальной системы мониторинга окружающей среды в Республике Беларусь, использующих автоматизированные информационные системы и осуществляющих сбор, обработку, анализ и представление данных по видам мониторинга в главный ИАЦ (ИАЦ мониторинга атмосферного воздуха; ИАЦ мониторинга животного мира; ИАЦ мониторинга поверхностных вод; ИАЦ мониторинга подземных вод; ИАЦ мониторинга лесов; ИАЦ мониторинга растительного мира и комплексного мониторинга естественных экологических систем на ООПТ; ИАЦ радиационного мониторинга; ИАЦ мониторинга озонового слоя; ИАЦ мониторинга земель; ИАЦ локального мониторинга окружающей среды)</t>
  </si>
  <si>
    <t>в том числе г. Минск</t>
  </si>
  <si>
    <t>Количество баз данных экологической информации (база данных экологической информации главного ИАЦ Национальной системы мониторинга окружающей среды в Республике Беларусь)</t>
  </si>
  <si>
    <t>Количество научных обзоров ”Национальная система мониторинга окружающей среды в Республике Беларусь: результаты наблюдений“</t>
  </si>
  <si>
    <t>Подпрограмма 6 «Обеспечение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уровне»</t>
  </si>
  <si>
    <t>Задача 1. Создание условий для обеспечения функционирования системы управления и устойчивого использования природных ресурсов и охраны окружающей среды</t>
  </si>
  <si>
    <t>Количество лабораторий, обеспечивающих проведение аналитического контроля и мониторинга в области охраны окружающей среды - всего, в том числе:</t>
  </si>
  <si>
    <t>Количество государственных кадастров и реестров природных ресурсов, обеспечивающих ведение учета в области охраны окружающей среды</t>
  </si>
  <si>
    <t>АМС  запланированная для установки автономно в пункте наблюдений г.Лельчицы в 2019 году не введена в эксплуатацию по причине срыва подрядчиком сроков выполнения работ. Строительство объекта запланировано на 
1 кв.2020 года</t>
  </si>
  <si>
    <t xml:space="preserve">Недостижение показателя вызвана следующими факторами: значительный технический износ (90-100 %) оборудования и конструкций в результате длительной эксплуатации коммунальных очистных сооружений сточных вод без проведения своевременных работ по их реконструкции (модернизации); несоблюдение абонентами условий приема производственных сточных вод в коммунальную систему канализации по причине недостаточной предварительной (локальной) их очистки, либо ее полного отсутствия
</t>
  </si>
  <si>
    <t>Работы проведены на фактической площади произрастания бощевика Сосновского</t>
  </si>
  <si>
    <t>Данные за 2019 год предварительные, будут доступны в апреле 2021 года</t>
  </si>
  <si>
    <t>Обусловлено не подтверждением при проведении испытания разведанного сырья качеству, относимому к пескам, пригодным для производства стекла</t>
  </si>
  <si>
    <t>Обусловлено снижением потребности организаций в данном виде полезного ископаемого и отсутствием необходимых финансовых средств на проведение работ по его разведке</t>
  </si>
  <si>
    <r>
      <t>Обусловлено снижением потребности организаций в сырье и отсутствием необходимых финансовых средств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на проведение работ по его разведке</t>
    </r>
  </si>
  <si>
    <t>По информации заказчика - (Гродненский облисполком) мероприятие было частично выполненно в 2018 г. (подготовлены представления о преобразовании 12 ООПТ местного значения, которые планировались к преобразованию в 2019 г.)</t>
  </si>
  <si>
    <t>Микропопуляция создана в 2018 г. на территории ГЛХУ "Дятловский лесхоз" (приобретены 5 самцов и 13 самок)</t>
  </si>
  <si>
    <t>Отсутствие финансовых средств у организаций Минстройархитектуры, в том числе в ОАО "Красносельскстрой-материалы". При этом, показатель по приросту запасов мергельно-меловых пород был выполнен в 2016 году и составил  7,8 млн. тонн (при плановых значениях 2018-2019 г.г. – 5,0 млн. тонн).</t>
  </si>
  <si>
    <t>Уточненные данные получены в ходе обработки данных статистической отчетности 1 (воздух) Минприроды за 2019 год в апреле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</si>
</sst>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top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/>
    <xf numFmtId="0" fontId="1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3"/>
  <sheetViews>
    <sheetView tabSelected="1" topLeftCell="A12" zoomScaleNormal="100" workbookViewId="0">
      <selection activeCell="S18" sqref="S18"/>
    </sheetView>
  </sheetViews>
  <sheetFormatPr defaultRowHeight="15" x14ac:dyDescent="0.25"/>
  <cols>
    <col min="1" max="1" width="6.42578125" style="8" customWidth="1"/>
    <col min="2" max="2" width="14.85546875" style="8" customWidth="1"/>
    <col min="3" max="3" width="11.28515625" style="8" customWidth="1"/>
    <col min="4" max="4" width="11.28515625" style="7" customWidth="1"/>
    <col min="5" max="5" width="11" style="7" customWidth="1"/>
    <col min="6" max="6" width="12.85546875" style="7" customWidth="1"/>
    <col min="7" max="7" width="11.42578125" style="7" customWidth="1"/>
    <col min="8" max="8" width="9.140625" style="7"/>
    <col min="9" max="9" width="13.28515625" style="7" customWidth="1"/>
    <col min="10" max="11" width="9.140625" style="7"/>
    <col min="12" max="12" width="13.85546875" style="7" customWidth="1"/>
    <col min="13" max="13" width="10.28515625" style="7" customWidth="1"/>
    <col min="14" max="14" width="9.7109375" style="7" customWidth="1"/>
    <col min="15" max="15" width="12.42578125" style="7" customWidth="1"/>
    <col min="16" max="16" width="9.7109375" style="7" customWidth="1"/>
    <col min="17" max="17" width="9.5703125" style="7" customWidth="1"/>
    <col min="18" max="18" width="12.5703125" style="7" customWidth="1"/>
    <col min="19" max="19" width="21.7109375" style="7" customWidth="1"/>
    <col min="20" max="16384" width="9.140625" style="7"/>
  </cols>
  <sheetData>
    <row r="2" spans="1:19" ht="21" customHeigh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81.75" customHeight="1" x14ac:dyDescent="0.25">
      <c r="B3" s="31"/>
      <c r="C3" s="31"/>
      <c r="D3" s="1"/>
      <c r="E3" s="2"/>
      <c r="F3" s="2"/>
      <c r="G3" s="2"/>
      <c r="P3" s="53" t="s">
        <v>10</v>
      </c>
      <c r="Q3" s="53"/>
      <c r="R3" s="53"/>
      <c r="S3" s="53"/>
    </row>
    <row r="4" spans="1:19" ht="6" customHeight="1" x14ac:dyDescent="0.25">
      <c r="B4" s="31"/>
      <c r="C4" s="31"/>
      <c r="D4" s="1"/>
      <c r="E4" s="2"/>
      <c r="F4" s="2"/>
      <c r="G4" s="2"/>
    </row>
    <row r="5" spans="1:19" ht="38.25" customHeight="1" x14ac:dyDescent="0.25">
      <c r="A5" s="54" t="s">
        <v>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26.25" customHeight="1" x14ac:dyDescent="0.25">
      <c r="A6" s="50" t="s">
        <v>7</v>
      </c>
      <c r="B6" s="50" t="s">
        <v>0</v>
      </c>
      <c r="C6" s="50" t="s">
        <v>1</v>
      </c>
      <c r="D6" s="49" t="s">
        <v>2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 t="s">
        <v>6</v>
      </c>
    </row>
    <row r="7" spans="1:19" x14ac:dyDescent="0.25">
      <c r="A7" s="50"/>
      <c r="B7" s="50"/>
      <c r="C7" s="50"/>
      <c r="D7" s="49">
        <v>2016</v>
      </c>
      <c r="E7" s="49"/>
      <c r="F7" s="49"/>
      <c r="G7" s="49">
        <v>2017</v>
      </c>
      <c r="H7" s="49"/>
      <c r="I7" s="49"/>
      <c r="J7" s="49">
        <v>2018</v>
      </c>
      <c r="K7" s="49"/>
      <c r="L7" s="49"/>
      <c r="M7" s="49">
        <v>2019</v>
      </c>
      <c r="N7" s="49"/>
      <c r="O7" s="49"/>
      <c r="P7" s="49" t="s">
        <v>8</v>
      </c>
      <c r="Q7" s="49"/>
      <c r="R7" s="49"/>
      <c r="S7" s="49"/>
    </row>
    <row r="8" spans="1:19" ht="36" customHeight="1" x14ac:dyDescent="0.25">
      <c r="A8" s="50"/>
      <c r="B8" s="50"/>
      <c r="C8" s="50"/>
      <c r="D8" s="24" t="s">
        <v>3</v>
      </c>
      <c r="E8" s="24" t="s">
        <v>4</v>
      </c>
      <c r="F8" s="3" t="s">
        <v>5</v>
      </c>
      <c r="G8" s="24" t="s">
        <v>3</v>
      </c>
      <c r="H8" s="24" t="s">
        <v>4</v>
      </c>
      <c r="I8" s="3" t="s">
        <v>5</v>
      </c>
      <c r="J8" s="24" t="s">
        <v>3</v>
      </c>
      <c r="K8" s="24" t="s">
        <v>4</v>
      </c>
      <c r="L8" s="3" t="s">
        <v>5</v>
      </c>
      <c r="M8" s="24" t="s">
        <v>3</v>
      </c>
      <c r="N8" s="24" t="s">
        <v>4</v>
      </c>
      <c r="O8" s="3" t="s">
        <v>5</v>
      </c>
      <c r="P8" s="24" t="s">
        <v>3</v>
      </c>
      <c r="Q8" s="24" t="s">
        <v>4</v>
      </c>
      <c r="R8" s="3" t="s">
        <v>5</v>
      </c>
      <c r="S8" s="49"/>
    </row>
    <row r="9" spans="1:19" ht="15.75" customHeight="1" x14ac:dyDescent="0.25">
      <c r="A9" s="25"/>
      <c r="B9" s="29"/>
      <c r="C9" s="29"/>
      <c r="D9" s="24"/>
      <c r="E9" s="24"/>
      <c r="F9" s="3"/>
      <c r="G9" s="24"/>
      <c r="H9" s="24"/>
      <c r="I9" s="3"/>
      <c r="J9" s="24"/>
      <c r="K9" s="24"/>
      <c r="L9" s="3"/>
      <c r="M9" s="24"/>
      <c r="N9" s="24"/>
      <c r="O9" s="3"/>
      <c r="P9" s="24"/>
      <c r="Q9" s="24"/>
      <c r="R9" s="3"/>
      <c r="S9" s="24"/>
    </row>
    <row r="10" spans="1:19" ht="19.5" customHeight="1" x14ac:dyDescent="0.25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19" ht="19.5" customHeight="1" x14ac:dyDescent="0.25">
      <c r="A11" s="46" t="s">
        <v>13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60" x14ac:dyDescent="0.25">
      <c r="A12" s="28">
        <v>1</v>
      </c>
      <c r="B12" s="4" t="s">
        <v>14</v>
      </c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33" x14ac:dyDescent="0.25">
      <c r="A13" s="15"/>
      <c r="B13" s="4" t="s">
        <v>15</v>
      </c>
      <c r="C13" s="9" t="s">
        <v>30</v>
      </c>
      <c r="D13" s="6">
        <v>0.6</v>
      </c>
      <c r="E13" s="6">
        <v>1.206</v>
      </c>
      <c r="F13" s="6">
        <f>E13/D13*100-100</f>
        <v>101.00000000000003</v>
      </c>
      <c r="G13" s="6">
        <v>0.6</v>
      </c>
      <c r="H13" s="6">
        <v>0.64100000000000001</v>
      </c>
      <c r="I13" s="13">
        <f>H13/G13*100-100</f>
        <v>6.8333333333333428</v>
      </c>
      <c r="J13" s="6">
        <v>0.6</v>
      </c>
      <c r="K13" s="6">
        <v>0.63800000000000001</v>
      </c>
      <c r="L13" s="13">
        <f>K13/J13*100-100</f>
        <v>6.3333333333333428</v>
      </c>
      <c r="M13" s="6">
        <v>0.6</v>
      </c>
      <c r="N13" s="6">
        <v>0.97799999999999998</v>
      </c>
      <c r="O13" s="13">
        <f>N13/M13*100-100</f>
        <v>63</v>
      </c>
      <c r="P13" s="6">
        <f>D13+G13+J13+M13</f>
        <v>2.4</v>
      </c>
      <c r="Q13" s="6">
        <f>E13+H13+K13+N13</f>
        <v>3.4630000000000001</v>
      </c>
      <c r="R13" s="13">
        <f>Q13/P13*100-100</f>
        <v>44.291666666666686</v>
      </c>
      <c r="S13" s="11"/>
    </row>
    <row r="14" spans="1:19" ht="33" x14ac:dyDescent="0.25">
      <c r="A14" s="15"/>
      <c r="B14" s="4" t="s">
        <v>16</v>
      </c>
      <c r="C14" s="9" t="s">
        <v>30</v>
      </c>
      <c r="D14" s="6"/>
      <c r="E14" s="6"/>
      <c r="F14" s="6"/>
      <c r="G14" s="6"/>
      <c r="H14" s="6"/>
      <c r="I14" s="6"/>
      <c r="J14" s="6">
        <v>1.67</v>
      </c>
      <c r="K14" s="6">
        <v>1.67</v>
      </c>
      <c r="L14" s="13">
        <f>K14/J14*100-100</f>
        <v>0</v>
      </c>
      <c r="M14" s="18">
        <v>1.7</v>
      </c>
      <c r="N14" s="18">
        <v>2.3460000000000001</v>
      </c>
      <c r="O14" s="13">
        <f>N14/M14*100-100</f>
        <v>38</v>
      </c>
      <c r="P14" s="18">
        <f>J14+M14</f>
        <v>3.37</v>
      </c>
      <c r="Q14" s="18">
        <f>K14+N14</f>
        <v>4.016</v>
      </c>
      <c r="R14" s="13">
        <f>Q14/P14*100-100</f>
        <v>19.169139465875375</v>
      </c>
      <c r="S14" s="11"/>
    </row>
    <row r="15" spans="1:19" ht="45" x14ac:dyDescent="0.25">
      <c r="A15" s="15"/>
      <c r="B15" s="4" t="s">
        <v>17</v>
      </c>
      <c r="C15" s="5" t="s">
        <v>31</v>
      </c>
      <c r="D15" s="6">
        <v>10</v>
      </c>
      <c r="E15" s="6">
        <v>47.42</v>
      </c>
      <c r="F15" s="6">
        <f t="shared" ref="F15:F16" si="0">E15/D15*100-100</f>
        <v>374.2</v>
      </c>
      <c r="G15" s="6">
        <v>10</v>
      </c>
      <c r="H15" s="6">
        <v>29.5</v>
      </c>
      <c r="I15" s="6">
        <f t="shared" ref="I15:I17" si="1">H15/G15*100-100</f>
        <v>195</v>
      </c>
      <c r="J15" s="6">
        <v>45</v>
      </c>
      <c r="K15" s="6">
        <v>57.7</v>
      </c>
      <c r="L15" s="13">
        <f>K15/J15*100-100</f>
        <v>28.222222222222229</v>
      </c>
      <c r="M15" s="6">
        <v>55</v>
      </c>
      <c r="N15" s="6">
        <v>57.2</v>
      </c>
      <c r="O15" s="13">
        <f>N15/M15*100-100</f>
        <v>4</v>
      </c>
      <c r="P15" s="6">
        <f>D15+G15+J15+M15</f>
        <v>120</v>
      </c>
      <c r="Q15" s="6">
        <f>E15+H15+K15+N15</f>
        <v>191.82</v>
      </c>
      <c r="R15" s="13">
        <f>Q15/P15*100-100</f>
        <v>59.849999999999994</v>
      </c>
      <c r="S15" s="11"/>
    </row>
    <row r="16" spans="1:19" ht="75" x14ac:dyDescent="0.25">
      <c r="A16" s="15">
        <v>2</v>
      </c>
      <c r="B16" s="4" t="s">
        <v>18</v>
      </c>
      <c r="C16" s="5" t="s">
        <v>34</v>
      </c>
      <c r="D16" s="6">
        <v>2</v>
      </c>
      <c r="E16" s="6">
        <v>2</v>
      </c>
      <c r="F16" s="14">
        <f t="shared" si="0"/>
        <v>0</v>
      </c>
      <c r="G16" s="11"/>
      <c r="H16" s="11"/>
      <c r="I16" s="14"/>
      <c r="J16" s="11"/>
      <c r="K16" s="11"/>
      <c r="L16" s="14"/>
      <c r="M16" s="11"/>
      <c r="N16" s="11"/>
      <c r="O16" s="11"/>
      <c r="P16" s="6">
        <v>2</v>
      </c>
      <c r="Q16" s="6">
        <v>2</v>
      </c>
      <c r="R16" s="14">
        <f t="shared" ref="R16:R17" si="2">Q16/P16*100-100</f>
        <v>0</v>
      </c>
      <c r="S16" s="11"/>
    </row>
    <row r="17" spans="1:19" ht="135" x14ac:dyDescent="0.25">
      <c r="A17" s="15">
        <v>3</v>
      </c>
      <c r="B17" s="4" t="s">
        <v>19</v>
      </c>
      <c r="C17" s="5" t="s">
        <v>32</v>
      </c>
      <c r="D17" s="11"/>
      <c r="E17" s="11"/>
      <c r="F17" s="14"/>
      <c r="G17" s="6">
        <v>91.8</v>
      </c>
      <c r="H17" s="6">
        <v>91.8</v>
      </c>
      <c r="I17" s="14">
        <f t="shared" si="1"/>
        <v>0</v>
      </c>
      <c r="J17" s="10">
        <v>91.4</v>
      </c>
      <c r="K17" s="10">
        <v>91.4</v>
      </c>
      <c r="L17" s="14">
        <f t="shared" ref="L17" si="3">K17/J17*100-100</f>
        <v>0</v>
      </c>
      <c r="M17" s="10">
        <v>90</v>
      </c>
      <c r="N17" s="10">
        <v>90</v>
      </c>
      <c r="O17" s="14">
        <f t="shared" ref="O17" si="4">N17/M17*100-100</f>
        <v>0</v>
      </c>
      <c r="P17" s="10">
        <v>90</v>
      </c>
      <c r="Q17" s="10">
        <v>90</v>
      </c>
      <c r="R17" s="14">
        <f t="shared" si="2"/>
        <v>0</v>
      </c>
      <c r="S17" s="4" t="s">
        <v>231</v>
      </c>
    </row>
    <row r="18" spans="1:19" ht="222.75" customHeight="1" x14ac:dyDescent="0.25">
      <c r="A18" s="15">
        <v>4</v>
      </c>
      <c r="B18" s="4" t="s">
        <v>20</v>
      </c>
      <c r="C18" s="5" t="s">
        <v>33</v>
      </c>
      <c r="D18" s="6">
        <v>1330</v>
      </c>
      <c r="E18" s="6">
        <v>1214.0999999999999</v>
      </c>
      <c r="F18" s="14">
        <v>9.5</v>
      </c>
      <c r="G18" s="6" t="s">
        <v>36</v>
      </c>
      <c r="H18" s="6">
        <v>1240.5999999999999</v>
      </c>
      <c r="I18" s="14">
        <v>0.4</v>
      </c>
      <c r="J18" s="9" t="s">
        <v>37</v>
      </c>
      <c r="K18" s="9" t="s">
        <v>37</v>
      </c>
      <c r="L18" s="14">
        <v>0</v>
      </c>
      <c r="M18" s="26">
        <v>1231</v>
      </c>
      <c r="N18" s="26">
        <f>N19+N20+N21+N22+N23+N24+N25</f>
        <v>1230.9000000000003</v>
      </c>
      <c r="O18" s="14">
        <v>0</v>
      </c>
      <c r="P18" s="26">
        <v>1231</v>
      </c>
      <c r="Q18" s="26">
        <f>Q19+Q20+Q21+Q22+Q23+Q24+Q25</f>
        <v>1230.9000000000003</v>
      </c>
      <c r="R18" s="14">
        <v>0</v>
      </c>
      <c r="S18" s="4" t="s">
        <v>238</v>
      </c>
    </row>
    <row r="19" spans="1:19" ht="30" x14ac:dyDescent="0.25">
      <c r="A19" s="15"/>
      <c r="B19" s="4" t="s">
        <v>21</v>
      </c>
      <c r="C19" s="9"/>
      <c r="D19" s="11"/>
      <c r="E19" s="11"/>
      <c r="F19" s="14"/>
      <c r="G19" s="11"/>
      <c r="H19" s="11"/>
      <c r="I19" s="11"/>
      <c r="J19" s="11"/>
      <c r="K19" s="11"/>
      <c r="L19" s="11"/>
      <c r="M19" s="34">
        <v>170.8</v>
      </c>
      <c r="N19" s="34">
        <v>176.2</v>
      </c>
      <c r="O19" s="11"/>
      <c r="P19" s="34">
        <v>170.8</v>
      </c>
      <c r="Q19" s="34">
        <v>176.2</v>
      </c>
      <c r="R19" s="11"/>
      <c r="S19" s="11"/>
    </row>
    <row r="20" spans="1:19" ht="30" x14ac:dyDescent="0.25">
      <c r="A20" s="15"/>
      <c r="B20" s="4" t="s">
        <v>22</v>
      </c>
      <c r="C20" s="9"/>
      <c r="D20" s="11"/>
      <c r="E20" s="11"/>
      <c r="F20" s="14"/>
      <c r="G20" s="11"/>
      <c r="H20" s="11"/>
      <c r="I20" s="11"/>
      <c r="J20" s="11"/>
      <c r="K20" s="11"/>
      <c r="L20" s="11"/>
      <c r="M20" s="34">
        <v>195</v>
      </c>
      <c r="N20" s="34">
        <v>195.9</v>
      </c>
      <c r="O20" s="11"/>
      <c r="P20" s="34">
        <v>195</v>
      </c>
      <c r="Q20" s="40">
        <v>195.9</v>
      </c>
      <c r="R20" s="11"/>
      <c r="S20" s="11"/>
    </row>
    <row r="21" spans="1:19" ht="30" x14ac:dyDescent="0.25">
      <c r="A21" s="15"/>
      <c r="B21" s="4" t="s">
        <v>23</v>
      </c>
      <c r="C21" s="9"/>
      <c r="D21" s="11"/>
      <c r="E21" s="11"/>
      <c r="F21" s="14"/>
      <c r="G21" s="11"/>
      <c r="H21" s="11"/>
      <c r="I21" s="11"/>
      <c r="J21" s="11"/>
      <c r="K21" s="11"/>
      <c r="L21" s="11"/>
      <c r="M21" s="34">
        <v>196.3</v>
      </c>
      <c r="N21" s="34">
        <v>197.3</v>
      </c>
      <c r="O21" s="11"/>
      <c r="P21" s="34">
        <v>196.3</v>
      </c>
      <c r="Q21" s="40">
        <v>197.3</v>
      </c>
      <c r="R21" s="11"/>
      <c r="S21" s="11"/>
    </row>
    <row r="22" spans="1:19" ht="30" x14ac:dyDescent="0.25">
      <c r="A22" s="15"/>
      <c r="B22" s="4" t="s">
        <v>24</v>
      </c>
      <c r="C22" s="9"/>
      <c r="D22" s="11"/>
      <c r="E22" s="11"/>
      <c r="F22" s="14"/>
      <c r="G22" s="11"/>
      <c r="H22" s="11"/>
      <c r="I22" s="11"/>
      <c r="J22" s="11"/>
      <c r="K22" s="11"/>
      <c r="L22" s="11"/>
      <c r="M22" s="34">
        <v>152</v>
      </c>
      <c r="N22" s="34">
        <v>153.1</v>
      </c>
      <c r="O22" s="11"/>
      <c r="P22" s="34">
        <v>152</v>
      </c>
      <c r="Q22" s="40">
        <v>153.1</v>
      </c>
      <c r="R22" s="11"/>
      <c r="S22" s="11"/>
    </row>
    <row r="23" spans="1:19" ht="30" x14ac:dyDescent="0.25">
      <c r="A23" s="15"/>
      <c r="B23" s="4" t="s">
        <v>25</v>
      </c>
      <c r="C23" s="9"/>
      <c r="D23" s="11"/>
      <c r="E23" s="11"/>
      <c r="F23" s="14"/>
      <c r="G23" s="11"/>
      <c r="H23" s="11"/>
      <c r="I23" s="11"/>
      <c r="J23" s="11"/>
      <c r="K23" s="11"/>
      <c r="L23" s="11"/>
      <c r="M23" s="34">
        <v>246.7</v>
      </c>
      <c r="N23" s="34">
        <v>245.3</v>
      </c>
      <c r="O23" s="11"/>
      <c r="P23" s="34">
        <v>246.7</v>
      </c>
      <c r="Q23" s="40">
        <v>245.3</v>
      </c>
      <c r="R23" s="11"/>
      <c r="S23" s="11"/>
    </row>
    <row r="24" spans="1:19" ht="30" x14ac:dyDescent="0.25">
      <c r="A24" s="15"/>
      <c r="B24" s="4" t="s">
        <v>26</v>
      </c>
      <c r="C24" s="9"/>
      <c r="D24" s="11"/>
      <c r="E24" s="11"/>
      <c r="F24" s="14"/>
      <c r="G24" s="11"/>
      <c r="H24" s="11"/>
      <c r="I24" s="11"/>
      <c r="J24" s="11"/>
      <c r="K24" s="11"/>
      <c r="L24" s="11"/>
      <c r="M24" s="34">
        <v>116.9</v>
      </c>
      <c r="N24" s="34">
        <v>114.7</v>
      </c>
      <c r="O24" s="11"/>
      <c r="P24" s="34">
        <v>116.9</v>
      </c>
      <c r="Q24" s="40">
        <v>114.7</v>
      </c>
      <c r="R24" s="11"/>
      <c r="S24" s="11"/>
    </row>
    <row r="25" spans="1:19" x14ac:dyDescent="0.25">
      <c r="A25" s="15"/>
      <c r="B25" s="4" t="s">
        <v>27</v>
      </c>
      <c r="C25" s="9"/>
      <c r="D25" s="11"/>
      <c r="E25" s="11"/>
      <c r="F25" s="14"/>
      <c r="G25" s="11"/>
      <c r="H25" s="11"/>
      <c r="I25" s="11"/>
      <c r="J25" s="11"/>
      <c r="K25" s="11"/>
      <c r="L25" s="11"/>
      <c r="M25" s="34">
        <v>153.30000000000001</v>
      </c>
      <c r="N25" s="40">
        <v>148.4</v>
      </c>
      <c r="O25" s="11"/>
      <c r="P25" s="34">
        <v>153.30000000000001</v>
      </c>
      <c r="Q25" s="34">
        <v>148.4</v>
      </c>
      <c r="R25" s="11"/>
      <c r="S25" s="11"/>
    </row>
    <row r="26" spans="1:19" ht="75" x14ac:dyDescent="0.25">
      <c r="A26" s="15">
        <v>5</v>
      </c>
      <c r="B26" s="4" t="s">
        <v>35</v>
      </c>
      <c r="C26" s="9"/>
      <c r="D26" s="6">
        <v>90.4</v>
      </c>
      <c r="E26" s="6">
        <v>91</v>
      </c>
      <c r="F26" s="14">
        <f>E26/D26*100-100</f>
        <v>0.66371681415928663</v>
      </c>
      <c r="G26" s="11"/>
      <c r="H26" s="11"/>
      <c r="I26" s="11"/>
      <c r="J26" s="11"/>
      <c r="K26" s="11"/>
      <c r="L26" s="11"/>
      <c r="M26" s="11"/>
      <c r="N26" s="11"/>
      <c r="O26" s="11"/>
      <c r="P26" s="6">
        <v>90.4</v>
      </c>
      <c r="Q26" s="6">
        <v>91</v>
      </c>
      <c r="R26" s="14">
        <f>Q26/P26*100-100</f>
        <v>0.66371681415928663</v>
      </c>
      <c r="S26" s="11"/>
    </row>
    <row r="27" spans="1:19" ht="105" x14ac:dyDescent="0.25">
      <c r="A27" s="15">
        <v>6</v>
      </c>
      <c r="B27" s="4" t="s">
        <v>28</v>
      </c>
      <c r="C27" s="5" t="s">
        <v>34</v>
      </c>
      <c r="D27" s="6"/>
      <c r="E27" s="6"/>
      <c r="F27" s="14"/>
      <c r="G27" s="6">
        <v>90.8</v>
      </c>
      <c r="H27" s="6">
        <v>91.8</v>
      </c>
      <c r="I27" s="14">
        <f t="shared" ref="I27:I28" si="5">H27/G27*100-100</f>
        <v>1.1013215859030794</v>
      </c>
      <c r="J27" s="6">
        <v>91.2</v>
      </c>
      <c r="K27" s="6">
        <v>93.2</v>
      </c>
      <c r="L27" s="14">
        <f t="shared" ref="L27:L28" si="6">K27/J27*100-100</f>
        <v>2.1929824561403422</v>
      </c>
      <c r="M27" s="6">
        <v>91.6</v>
      </c>
      <c r="N27" s="6">
        <v>94.5</v>
      </c>
      <c r="O27" s="14">
        <f t="shared" ref="O27:O28" si="7">N27/M27*100-100</f>
        <v>3.165938864628842</v>
      </c>
      <c r="P27" s="6">
        <v>91.6</v>
      </c>
      <c r="Q27" s="6">
        <v>94.5</v>
      </c>
      <c r="R27" s="14">
        <f t="shared" ref="R27:R28" si="8">Q27/P27*100-100</f>
        <v>3.165938864628842</v>
      </c>
      <c r="S27" s="11"/>
    </row>
    <row r="28" spans="1:19" ht="150" x14ac:dyDescent="0.25">
      <c r="A28" s="15">
        <v>7</v>
      </c>
      <c r="B28" s="4" t="s">
        <v>29</v>
      </c>
      <c r="C28" s="5" t="s">
        <v>34</v>
      </c>
      <c r="D28" s="6">
        <v>8.6</v>
      </c>
      <c r="E28" s="6">
        <v>8.6999999999999993</v>
      </c>
      <c r="F28" s="14">
        <f t="shared" ref="F28" si="9">E28/D28*100-100</f>
        <v>1.1627906976744242</v>
      </c>
      <c r="G28" s="6">
        <v>8.6999999999999993</v>
      </c>
      <c r="H28" s="6">
        <v>8.7200000000000006</v>
      </c>
      <c r="I28" s="14">
        <f t="shared" si="5"/>
        <v>0.22988505747127874</v>
      </c>
      <c r="J28" s="6">
        <v>8.6999999999999993</v>
      </c>
      <c r="K28" s="6">
        <v>8.9</v>
      </c>
      <c r="L28" s="14">
        <f t="shared" si="6"/>
        <v>2.2988505747126595</v>
      </c>
      <c r="M28" s="6">
        <v>8.9</v>
      </c>
      <c r="N28" s="6">
        <v>9</v>
      </c>
      <c r="O28" s="14">
        <f t="shared" si="7"/>
        <v>1.1235955056179847</v>
      </c>
      <c r="P28" s="6">
        <v>8.9</v>
      </c>
      <c r="Q28" s="6">
        <v>9</v>
      </c>
      <c r="R28" s="14">
        <f t="shared" si="8"/>
        <v>1.1235955056179847</v>
      </c>
      <c r="S28" s="11"/>
    </row>
    <row r="29" spans="1:19" x14ac:dyDescent="0.25">
      <c r="A29" s="51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x14ac:dyDescent="0.25">
      <c r="A30" s="42" t="s">
        <v>39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60" x14ac:dyDescent="0.25">
      <c r="A31" s="15">
        <v>8</v>
      </c>
      <c r="B31" s="4" t="s">
        <v>14</v>
      </c>
      <c r="C31" s="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33" x14ac:dyDescent="0.25">
      <c r="A32" s="9"/>
      <c r="B32" s="4" t="s">
        <v>15</v>
      </c>
      <c r="C32" s="9" t="s">
        <v>30</v>
      </c>
      <c r="D32" s="6">
        <v>0.6</v>
      </c>
      <c r="E32" s="6">
        <v>1.206</v>
      </c>
      <c r="F32" s="14">
        <f>E32/D32*100-100</f>
        <v>101.00000000000003</v>
      </c>
      <c r="G32" s="6">
        <v>0.6</v>
      </c>
      <c r="H32" s="6">
        <v>0.64100000000000001</v>
      </c>
      <c r="I32" s="14">
        <f>H32/G32*100-100</f>
        <v>6.8333333333333428</v>
      </c>
      <c r="J32" s="6">
        <v>0.6</v>
      </c>
      <c r="K32" s="6">
        <v>0.63800000000000001</v>
      </c>
      <c r="L32" s="14">
        <f>K32/J32*100-100</f>
        <v>6.3333333333333428</v>
      </c>
      <c r="M32" s="6">
        <v>0.6</v>
      </c>
      <c r="N32" s="6">
        <v>0.97799999999999998</v>
      </c>
      <c r="O32" s="13">
        <f>N32/M32*100-100</f>
        <v>63</v>
      </c>
      <c r="P32" s="6">
        <f>D32+G32+J32+M32</f>
        <v>2.4</v>
      </c>
      <c r="Q32" s="6">
        <f>E32+H32+K32+N32</f>
        <v>3.4630000000000001</v>
      </c>
      <c r="R32" s="13">
        <f>Q32/P32*100-100</f>
        <v>44.291666666666686</v>
      </c>
      <c r="S32" s="11"/>
    </row>
    <row r="33" spans="1:19" ht="33" x14ac:dyDescent="0.25">
      <c r="A33" s="9"/>
      <c r="B33" s="4" t="s">
        <v>16</v>
      </c>
      <c r="C33" s="9" t="s">
        <v>30</v>
      </c>
      <c r="D33" s="6"/>
      <c r="E33" s="6"/>
      <c r="F33" s="14"/>
      <c r="G33" s="6"/>
      <c r="H33" s="6"/>
      <c r="I33" s="14"/>
      <c r="J33" s="6">
        <v>1.67</v>
      </c>
      <c r="K33" s="6">
        <v>1.67</v>
      </c>
      <c r="L33" s="14">
        <f>K33/J33*100-100</f>
        <v>0</v>
      </c>
      <c r="M33" s="18">
        <v>1.7</v>
      </c>
      <c r="N33" s="18">
        <v>2.35</v>
      </c>
      <c r="O33" s="13">
        <f>N33/M33*100-100</f>
        <v>38.235294117647072</v>
      </c>
      <c r="P33" s="18">
        <f>J33+M33</f>
        <v>3.37</v>
      </c>
      <c r="Q33" s="18">
        <f>K33+N33</f>
        <v>4.0199999999999996</v>
      </c>
      <c r="R33" s="13">
        <f>Q33/P33*100-100</f>
        <v>19.287833827893166</v>
      </c>
      <c r="S33" s="11"/>
    </row>
    <row r="34" spans="1:19" ht="231" customHeight="1" x14ac:dyDescent="0.25">
      <c r="A34" s="9"/>
      <c r="B34" s="4" t="s">
        <v>40</v>
      </c>
      <c r="C34" s="4" t="s">
        <v>30</v>
      </c>
      <c r="D34" s="10"/>
      <c r="E34" s="10"/>
      <c r="F34" s="10"/>
      <c r="G34" s="10"/>
      <c r="H34" s="10"/>
      <c r="I34" s="14"/>
      <c r="J34" s="6">
        <v>2.5</v>
      </c>
      <c r="K34" s="6">
        <v>0</v>
      </c>
      <c r="L34" s="14">
        <f t="shared" ref="L34:L43" si="10">K34/J34*100-100</f>
        <v>-100</v>
      </c>
      <c r="M34" s="6">
        <v>2.5</v>
      </c>
      <c r="N34" s="6">
        <v>0</v>
      </c>
      <c r="O34" s="13">
        <f>N34/M34*100-100</f>
        <v>-100</v>
      </c>
      <c r="P34" s="18">
        <f>J34+M34</f>
        <v>5</v>
      </c>
      <c r="Q34" s="18">
        <f>K34+N34</f>
        <v>0</v>
      </c>
      <c r="R34" s="13">
        <f>Q34/P34*100-100</f>
        <v>-100</v>
      </c>
      <c r="S34" s="39" t="s">
        <v>237</v>
      </c>
    </row>
    <row r="35" spans="1:19" ht="60" x14ac:dyDescent="0.25">
      <c r="A35" s="9"/>
      <c r="B35" s="4" t="s">
        <v>41</v>
      </c>
      <c r="C35" s="4" t="s">
        <v>30</v>
      </c>
      <c r="D35" s="10"/>
      <c r="E35" s="10"/>
      <c r="F35" s="10"/>
      <c r="G35" s="10"/>
      <c r="H35" s="10"/>
      <c r="I35" s="14"/>
      <c r="J35" s="6">
        <v>2</v>
      </c>
      <c r="K35" s="6">
        <v>27.61</v>
      </c>
      <c r="L35" s="14">
        <f t="shared" si="10"/>
        <v>1280.5</v>
      </c>
      <c r="M35" s="18">
        <v>2</v>
      </c>
      <c r="N35" s="18">
        <v>11.824</v>
      </c>
      <c r="O35" s="14">
        <f t="shared" ref="O35:O40" si="11">N35/M35*100-100</f>
        <v>491.20000000000005</v>
      </c>
      <c r="P35" s="6">
        <f>D35+G35+J35+M35</f>
        <v>4</v>
      </c>
      <c r="Q35" s="6">
        <f>E35+H35+K35+N35</f>
        <v>39.433999999999997</v>
      </c>
      <c r="R35" s="13">
        <f>Q35/P35*100-100</f>
        <v>885.84999999999991</v>
      </c>
      <c r="S35" s="38"/>
    </row>
    <row r="36" spans="1:19" ht="45" x14ac:dyDescent="0.25">
      <c r="A36" s="9"/>
      <c r="B36" s="4" t="s">
        <v>42</v>
      </c>
      <c r="C36" s="4" t="s">
        <v>30</v>
      </c>
      <c r="D36" s="10"/>
      <c r="E36" s="10"/>
      <c r="F36" s="10"/>
      <c r="G36" s="6">
        <v>5</v>
      </c>
      <c r="H36" s="6" t="s">
        <v>49</v>
      </c>
      <c r="I36" s="6">
        <v>251016</v>
      </c>
      <c r="J36" s="6">
        <v>10</v>
      </c>
      <c r="K36" s="6">
        <v>4.6100000000000003</v>
      </c>
      <c r="L36" s="14">
        <f t="shared" si="10"/>
        <v>-53.9</v>
      </c>
      <c r="M36" s="6">
        <v>3</v>
      </c>
      <c r="N36" s="6">
        <v>4.1509999999999998</v>
      </c>
      <c r="O36" s="14">
        <f t="shared" si="11"/>
        <v>38.366666666666674</v>
      </c>
      <c r="P36" s="6">
        <f>D36+G36+J36+M36</f>
        <v>18</v>
      </c>
      <c r="Q36" s="27">
        <v>12564.56</v>
      </c>
      <c r="R36" s="13">
        <f>Q36/P36*100-100</f>
        <v>69703.111111111109</v>
      </c>
      <c r="S36" s="38"/>
    </row>
    <row r="37" spans="1:19" ht="45" x14ac:dyDescent="0.25">
      <c r="A37" s="9"/>
      <c r="B37" s="4" t="s">
        <v>43</v>
      </c>
      <c r="C37" s="4" t="s">
        <v>30</v>
      </c>
      <c r="D37" s="10"/>
      <c r="E37" s="10"/>
      <c r="F37" s="10"/>
      <c r="G37" s="10"/>
      <c r="H37" s="10"/>
      <c r="I37" s="14"/>
      <c r="J37" s="6">
        <v>1</v>
      </c>
      <c r="K37" s="6">
        <v>0</v>
      </c>
      <c r="L37" s="14">
        <f t="shared" si="10"/>
        <v>-100</v>
      </c>
      <c r="M37" s="18"/>
      <c r="N37" s="18"/>
      <c r="O37" s="13"/>
      <c r="P37" s="6">
        <v>1</v>
      </c>
      <c r="Q37" s="6">
        <v>0</v>
      </c>
      <c r="R37" s="14">
        <f t="shared" ref="R37:R40" si="12">Q37/P37*100-100</f>
        <v>-100</v>
      </c>
      <c r="S37" s="38"/>
    </row>
    <row r="38" spans="1:19" ht="120" x14ac:dyDescent="0.25">
      <c r="A38" s="9"/>
      <c r="B38" s="4" t="s">
        <v>47</v>
      </c>
      <c r="C38" s="4" t="s">
        <v>30</v>
      </c>
      <c r="D38" s="10"/>
      <c r="E38" s="10"/>
      <c r="F38" s="10"/>
      <c r="G38" s="10"/>
      <c r="H38" s="10"/>
      <c r="I38" s="14"/>
      <c r="J38" s="10"/>
      <c r="K38" s="10"/>
      <c r="L38" s="14"/>
      <c r="M38" s="6">
        <v>7.5</v>
      </c>
      <c r="N38" s="6">
        <v>4.6779999999999999</v>
      </c>
      <c r="O38" s="14">
        <f t="shared" si="11"/>
        <v>-37.626666666666665</v>
      </c>
      <c r="P38" s="6">
        <v>7.5</v>
      </c>
      <c r="Q38" s="6">
        <v>4.6779999999999999</v>
      </c>
      <c r="R38" s="14">
        <f t="shared" si="12"/>
        <v>-37.626666666666665</v>
      </c>
      <c r="S38" s="37" t="s">
        <v>232</v>
      </c>
    </row>
    <row r="39" spans="1:19" ht="45" x14ac:dyDescent="0.25">
      <c r="A39" s="9"/>
      <c r="B39" s="4" t="s">
        <v>44</v>
      </c>
      <c r="C39" s="4" t="s">
        <v>30</v>
      </c>
      <c r="D39" s="10"/>
      <c r="E39" s="10"/>
      <c r="F39" s="10"/>
      <c r="G39" s="10"/>
      <c r="H39" s="10"/>
      <c r="I39" s="14"/>
      <c r="J39" s="6">
        <v>2</v>
      </c>
      <c r="K39" s="6">
        <v>0</v>
      </c>
      <c r="L39" s="14">
        <f t="shared" si="10"/>
        <v>-100</v>
      </c>
      <c r="M39" s="18"/>
      <c r="N39" s="18"/>
      <c r="O39" s="13"/>
      <c r="P39" s="6">
        <v>2</v>
      </c>
      <c r="Q39" s="6">
        <v>0</v>
      </c>
      <c r="R39" s="14">
        <f t="shared" si="12"/>
        <v>-100</v>
      </c>
      <c r="S39" s="38"/>
    </row>
    <row r="40" spans="1:19" ht="135" x14ac:dyDescent="0.25">
      <c r="A40" s="9"/>
      <c r="B40" s="4" t="s">
        <v>48</v>
      </c>
      <c r="C40" s="4" t="s">
        <v>30</v>
      </c>
      <c r="D40" s="10"/>
      <c r="E40" s="10"/>
      <c r="F40" s="10"/>
      <c r="G40" s="10"/>
      <c r="H40" s="10"/>
      <c r="I40" s="14"/>
      <c r="J40" s="10"/>
      <c r="K40" s="10"/>
      <c r="L40" s="14"/>
      <c r="M40" s="6">
        <v>1</v>
      </c>
      <c r="N40" s="6">
        <v>0</v>
      </c>
      <c r="O40" s="14">
        <f t="shared" si="11"/>
        <v>-100</v>
      </c>
      <c r="P40" s="6">
        <v>1</v>
      </c>
      <c r="Q40" s="6">
        <v>0</v>
      </c>
      <c r="R40" s="14">
        <f t="shared" si="12"/>
        <v>-100</v>
      </c>
      <c r="S40" s="37" t="s">
        <v>234</v>
      </c>
    </row>
    <row r="41" spans="1:19" x14ac:dyDescent="0.25">
      <c r="A41" s="9"/>
      <c r="B41" s="4" t="s">
        <v>45</v>
      </c>
      <c r="C41" s="4" t="s">
        <v>30</v>
      </c>
      <c r="D41" s="10"/>
      <c r="E41" s="10"/>
      <c r="F41" s="10"/>
      <c r="G41" s="10"/>
      <c r="H41" s="10"/>
      <c r="I41" s="14"/>
      <c r="J41" s="6">
        <v>3</v>
      </c>
      <c r="K41" s="6">
        <v>0</v>
      </c>
      <c r="L41" s="14">
        <f t="shared" si="10"/>
        <v>-100</v>
      </c>
      <c r="M41" s="18"/>
      <c r="N41" s="18"/>
      <c r="O41" s="13"/>
      <c r="P41" s="6">
        <v>3</v>
      </c>
      <c r="Q41" s="6">
        <v>0</v>
      </c>
      <c r="R41" s="14">
        <f t="shared" ref="R41" si="13">Q41/P41*100-100</f>
        <v>-100</v>
      </c>
      <c r="S41" s="38"/>
    </row>
    <row r="42" spans="1:19" x14ac:dyDescent="0.25">
      <c r="A42" s="9"/>
      <c r="B42" s="4" t="s">
        <v>17</v>
      </c>
      <c r="C42" s="4" t="s">
        <v>30</v>
      </c>
      <c r="D42" s="6">
        <v>10</v>
      </c>
      <c r="E42" s="6">
        <v>47.42</v>
      </c>
      <c r="F42" s="6">
        <f t="shared" ref="F42:F43" si="14">E42/D42*100-100</f>
        <v>374.2</v>
      </c>
      <c r="G42" s="6">
        <v>10</v>
      </c>
      <c r="H42" s="6">
        <v>29.5</v>
      </c>
      <c r="I42" s="14">
        <f t="shared" ref="I42:I49" si="15">H42/G42*100-100</f>
        <v>195</v>
      </c>
      <c r="J42" s="6">
        <v>45</v>
      </c>
      <c r="K42" s="6">
        <v>57.7</v>
      </c>
      <c r="L42" s="14">
        <f t="shared" si="10"/>
        <v>28.222222222222229</v>
      </c>
      <c r="M42" s="6">
        <v>55</v>
      </c>
      <c r="N42" s="6">
        <v>57.2</v>
      </c>
      <c r="O42" s="13">
        <f>N42/M42*100-100</f>
        <v>4</v>
      </c>
      <c r="P42" s="6">
        <f>D42+G42+J42+M42</f>
        <v>120</v>
      </c>
      <c r="Q42" s="6">
        <f>E42+H42+K42+N42</f>
        <v>191.82</v>
      </c>
      <c r="R42" s="13">
        <f>Q42/P42*100-100</f>
        <v>59.849999999999994</v>
      </c>
      <c r="S42" s="37"/>
    </row>
    <row r="43" spans="1:19" ht="165" x14ac:dyDescent="0.25">
      <c r="A43" s="9"/>
      <c r="B43" s="4" t="s">
        <v>46</v>
      </c>
      <c r="C43" s="4" t="s">
        <v>30</v>
      </c>
      <c r="D43" s="6">
        <v>10</v>
      </c>
      <c r="E43" s="6">
        <v>351</v>
      </c>
      <c r="F43" s="6">
        <f t="shared" si="14"/>
        <v>3410</v>
      </c>
      <c r="G43" s="6">
        <v>10</v>
      </c>
      <c r="H43" s="6">
        <v>192.3</v>
      </c>
      <c r="I43" s="14">
        <f t="shared" si="15"/>
        <v>1823</v>
      </c>
      <c r="J43" s="6">
        <v>30</v>
      </c>
      <c r="K43" s="6">
        <v>827.6</v>
      </c>
      <c r="L43" s="14">
        <f t="shared" si="10"/>
        <v>2658.6666666666665</v>
      </c>
      <c r="M43" s="18">
        <v>55</v>
      </c>
      <c r="N43" s="18">
        <v>53.3</v>
      </c>
      <c r="O43" s="13">
        <f>N43/M43*100-100</f>
        <v>-3.0909090909090935</v>
      </c>
      <c r="P43" s="6">
        <f>D43+G43+J43+M43</f>
        <v>105</v>
      </c>
      <c r="Q43" s="18">
        <f>E43+H43+K43+N43</f>
        <v>1424.2</v>
      </c>
      <c r="R43" s="13">
        <f>Q43/P43*100-100</f>
        <v>1256.3809523809525</v>
      </c>
      <c r="S43" s="37" t="s">
        <v>233</v>
      </c>
    </row>
    <row r="44" spans="1:19" x14ac:dyDescent="0.25">
      <c r="A44" s="42" t="s">
        <v>50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ht="90" x14ac:dyDescent="0.25">
      <c r="A45" s="15">
        <v>9</v>
      </c>
      <c r="B45" s="4" t="s">
        <v>51</v>
      </c>
      <c r="C45" s="4" t="s">
        <v>56</v>
      </c>
      <c r="D45" s="6"/>
      <c r="E45" s="6"/>
      <c r="F45" s="10"/>
      <c r="G45" s="16">
        <v>1000</v>
      </c>
      <c r="H45" s="16">
        <v>1000</v>
      </c>
      <c r="I45" s="14">
        <f t="shared" si="15"/>
        <v>0</v>
      </c>
      <c r="J45" s="6"/>
      <c r="K45" s="6"/>
      <c r="L45" s="14"/>
      <c r="M45" s="11"/>
      <c r="N45" s="11"/>
      <c r="O45" s="11"/>
      <c r="P45" s="16">
        <v>1000</v>
      </c>
      <c r="Q45" s="16">
        <v>1000</v>
      </c>
      <c r="R45" s="14">
        <f t="shared" ref="R45:R49" si="16">Q45/P45*100-100</f>
        <v>0</v>
      </c>
      <c r="S45" s="11"/>
    </row>
    <row r="46" spans="1:19" ht="165" x14ac:dyDescent="0.25">
      <c r="A46" s="15">
        <v>10</v>
      </c>
      <c r="B46" s="4" t="s">
        <v>52</v>
      </c>
      <c r="C46" s="4"/>
      <c r="D46" s="6"/>
      <c r="E46" s="6"/>
      <c r="F46" s="10"/>
      <c r="G46" s="6"/>
      <c r="H46" s="6"/>
      <c r="I46" s="14"/>
      <c r="J46" s="6">
        <v>1</v>
      </c>
      <c r="K46" s="6">
        <v>1</v>
      </c>
      <c r="L46" s="14">
        <f t="shared" ref="L46:L49" si="17">K46/J46*100-100</f>
        <v>0</v>
      </c>
      <c r="M46" s="6">
        <v>1</v>
      </c>
      <c r="N46" s="6">
        <v>2</v>
      </c>
      <c r="O46" s="14">
        <f t="shared" ref="O46:O47" si="18">N46/M46*100-100</f>
        <v>100</v>
      </c>
      <c r="P46" s="6">
        <f>J46+M46</f>
        <v>2</v>
      </c>
      <c r="Q46" s="6">
        <f>K46+N46</f>
        <v>3</v>
      </c>
      <c r="R46" s="14">
        <f t="shared" si="16"/>
        <v>50</v>
      </c>
      <c r="S46" s="11"/>
    </row>
    <row r="47" spans="1:19" ht="75" x14ac:dyDescent="0.25">
      <c r="A47" s="15">
        <v>11</v>
      </c>
      <c r="B47" s="4" t="s">
        <v>53</v>
      </c>
      <c r="C47" s="4" t="s">
        <v>57</v>
      </c>
      <c r="D47" s="6">
        <v>120</v>
      </c>
      <c r="E47" s="6">
        <v>120</v>
      </c>
      <c r="F47" s="14">
        <f t="shared" ref="F47:F48" si="19">E47/D47*100-100</f>
        <v>0</v>
      </c>
      <c r="G47" s="6">
        <v>120</v>
      </c>
      <c r="H47" s="6">
        <v>160</v>
      </c>
      <c r="I47" s="14">
        <f t="shared" si="15"/>
        <v>33.333333333333314</v>
      </c>
      <c r="J47" s="6">
        <v>120</v>
      </c>
      <c r="K47" s="6">
        <v>120</v>
      </c>
      <c r="L47" s="14">
        <f t="shared" si="17"/>
        <v>0</v>
      </c>
      <c r="M47" s="6">
        <v>120</v>
      </c>
      <c r="N47" s="6">
        <v>340.9</v>
      </c>
      <c r="O47" s="14">
        <f t="shared" si="18"/>
        <v>184.08333333333331</v>
      </c>
      <c r="P47" s="6">
        <f>D47+G47+J47+M47</f>
        <v>480</v>
      </c>
      <c r="Q47" s="6">
        <f>E47+H47+K47+N47</f>
        <v>740.9</v>
      </c>
      <c r="R47" s="14">
        <f t="shared" si="16"/>
        <v>54.354166666666657</v>
      </c>
      <c r="S47" s="11"/>
    </row>
    <row r="48" spans="1:19" ht="75" x14ac:dyDescent="0.25">
      <c r="A48" s="15">
        <v>12</v>
      </c>
      <c r="B48" s="4" t="s">
        <v>54</v>
      </c>
      <c r="C48" s="4" t="s">
        <v>58</v>
      </c>
      <c r="D48" s="16">
        <v>1000</v>
      </c>
      <c r="E48" s="6">
        <v>663</v>
      </c>
      <c r="F48" s="14">
        <f t="shared" si="19"/>
        <v>-33.700000000000003</v>
      </c>
      <c r="G48" s="16">
        <v>1000</v>
      </c>
      <c r="H48" s="12">
        <v>1272.7</v>
      </c>
      <c r="I48" s="14">
        <f t="shared" si="15"/>
        <v>27.269999999999996</v>
      </c>
      <c r="J48" s="6" t="s">
        <v>59</v>
      </c>
      <c r="K48" s="12">
        <v>1000.9</v>
      </c>
      <c r="L48" s="14">
        <v>0.09</v>
      </c>
      <c r="M48" s="6" t="s">
        <v>59</v>
      </c>
      <c r="N48" s="12">
        <v>1067.5</v>
      </c>
      <c r="O48" s="14">
        <v>6.7</v>
      </c>
      <c r="P48" s="27">
        <v>4000</v>
      </c>
      <c r="Q48" s="27">
        <f>E48+H48+K48+N48</f>
        <v>4004.1</v>
      </c>
      <c r="R48" s="14">
        <f t="shared" si="16"/>
        <v>0.10250000000000625</v>
      </c>
      <c r="S48" s="11"/>
    </row>
    <row r="49" spans="1:19" ht="75" x14ac:dyDescent="0.25">
      <c r="A49" s="15">
        <v>13</v>
      </c>
      <c r="B49" s="4" t="s">
        <v>55</v>
      </c>
      <c r="C49" s="4" t="s">
        <v>34</v>
      </c>
      <c r="D49" s="6"/>
      <c r="E49" s="6"/>
      <c r="F49" s="10"/>
      <c r="G49" s="6">
        <v>5</v>
      </c>
      <c r="H49" s="6">
        <v>5</v>
      </c>
      <c r="I49" s="14">
        <f t="shared" si="15"/>
        <v>0</v>
      </c>
      <c r="J49" s="6">
        <v>5</v>
      </c>
      <c r="K49" s="6">
        <v>5</v>
      </c>
      <c r="L49" s="14">
        <f t="shared" si="17"/>
        <v>0</v>
      </c>
      <c r="M49" s="6">
        <v>5</v>
      </c>
      <c r="N49" s="6">
        <v>5</v>
      </c>
      <c r="O49" s="14">
        <f t="shared" ref="O49" si="20">N49/M49*100-100</f>
        <v>0</v>
      </c>
      <c r="P49" s="6">
        <v>5</v>
      </c>
      <c r="Q49" s="6">
        <v>5</v>
      </c>
      <c r="R49" s="14">
        <f t="shared" si="16"/>
        <v>0</v>
      </c>
      <c r="S49" s="11"/>
    </row>
    <row r="50" spans="1:19" x14ac:dyDescent="0.25">
      <c r="A50" s="47" t="s">
        <v>60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19" x14ac:dyDescent="0.25">
      <c r="A51" s="48" t="s">
        <v>61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1:19" ht="210" x14ac:dyDescent="0.25">
      <c r="A52" s="15">
        <v>14</v>
      </c>
      <c r="B52" s="4" t="s">
        <v>101</v>
      </c>
      <c r="C52" s="4"/>
      <c r="D52" s="6">
        <v>36</v>
      </c>
      <c r="E52" s="6">
        <v>36</v>
      </c>
      <c r="F52" s="14">
        <f t="shared" ref="F52" si="21">E52/D52*100-100</f>
        <v>0</v>
      </c>
      <c r="G52" s="6">
        <v>38</v>
      </c>
      <c r="H52" s="6">
        <v>36</v>
      </c>
      <c r="I52" s="14">
        <f t="shared" ref="I52" si="22">H52/G52*100-100</f>
        <v>-5.2631578947368496</v>
      </c>
      <c r="J52" s="6">
        <v>43</v>
      </c>
      <c r="K52" s="6">
        <v>43</v>
      </c>
      <c r="L52" s="14">
        <f t="shared" ref="L52" si="23">K52/J52*100-100</f>
        <v>0</v>
      </c>
      <c r="M52" s="6">
        <v>59</v>
      </c>
      <c r="N52" s="6">
        <v>58</v>
      </c>
      <c r="O52" s="14">
        <f t="shared" ref="O52:O60" si="24">N52/M52*100-100</f>
        <v>-1.6949152542372872</v>
      </c>
      <c r="P52" s="6">
        <v>59</v>
      </c>
      <c r="Q52" s="6">
        <v>58</v>
      </c>
      <c r="R52" s="14">
        <f t="shared" ref="R52:R58" si="25">Q52/P52*100-100</f>
        <v>-1.6949152542372872</v>
      </c>
      <c r="S52" s="19" t="s">
        <v>228</v>
      </c>
    </row>
    <row r="53" spans="1:19" ht="30" x14ac:dyDescent="0.25">
      <c r="A53" s="15"/>
      <c r="B53" s="4" t="s">
        <v>21</v>
      </c>
      <c r="C53" s="4"/>
      <c r="D53" s="6"/>
      <c r="E53" s="6"/>
      <c r="F53" s="10"/>
      <c r="G53" s="6"/>
      <c r="H53" s="6"/>
      <c r="I53" s="14"/>
      <c r="J53" s="6"/>
      <c r="K53" s="6"/>
      <c r="L53" s="14"/>
      <c r="M53" s="6">
        <v>9</v>
      </c>
      <c r="N53" s="6">
        <v>9</v>
      </c>
      <c r="O53" s="14">
        <f t="shared" si="24"/>
        <v>0</v>
      </c>
      <c r="P53" s="6">
        <v>9</v>
      </c>
      <c r="Q53" s="6">
        <v>9</v>
      </c>
      <c r="R53" s="14">
        <f t="shared" si="25"/>
        <v>0</v>
      </c>
      <c r="S53" s="11"/>
    </row>
    <row r="54" spans="1:19" ht="30" x14ac:dyDescent="0.25">
      <c r="A54" s="15"/>
      <c r="B54" s="4" t="s">
        <v>22</v>
      </c>
      <c r="C54" s="4"/>
      <c r="D54" s="6"/>
      <c r="E54" s="6"/>
      <c r="F54" s="10"/>
      <c r="G54" s="6"/>
      <c r="H54" s="6"/>
      <c r="I54" s="14"/>
      <c r="J54" s="6"/>
      <c r="K54" s="6"/>
      <c r="L54" s="14"/>
      <c r="M54" s="6">
        <v>12</v>
      </c>
      <c r="N54" s="6">
        <v>12</v>
      </c>
      <c r="O54" s="14">
        <f t="shared" si="24"/>
        <v>0</v>
      </c>
      <c r="P54" s="6">
        <v>12</v>
      </c>
      <c r="Q54" s="6">
        <v>12</v>
      </c>
      <c r="R54" s="14">
        <f t="shared" si="25"/>
        <v>0</v>
      </c>
      <c r="S54" s="11"/>
    </row>
    <row r="55" spans="1:19" ht="30" x14ac:dyDescent="0.25">
      <c r="A55" s="15"/>
      <c r="B55" s="4" t="s">
        <v>23</v>
      </c>
      <c r="C55" s="4"/>
      <c r="D55" s="6"/>
      <c r="E55" s="6"/>
      <c r="F55" s="10"/>
      <c r="G55" s="6"/>
      <c r="H55" s="6"/>
      <c r="I55" s="14"/>
      <c r="J55" s="6"/>
      <c r="K55" s="6"/>
      <c r="L55" s="14"/>
      <c r="M55" s="6">
        <v>8</v>
      </c>
      <c r="N55" s="6">
        <v>7</v>
      </c>
      <c r="O55" s="14">
        <f t="shared" si="24"/>
        <v>-12.5</v>
      </c>
      <c r="P55" s="6">
        <v>8</v>
      </c>
      <c r="Q55" s="6">
        <v>7</v>
      </c>
      <c r="R55" s="14">
        <f t="shared" si="25"/>
        <v>-12.5</v>
      </c>
      <c r="S55" s="11"/>
    </row>
    <row r="56" spans="1:19" ht="30" x14ac:dyDescent="0.25">
      <c r="A56" s="15"/>
      <c r="B56" s="4" t="s">
        <v>24</v>
      </c>
      <c r="C56" s="4"/>
      <c r="D56" s="6"/>
      <c r="E56" s="6"/>
      <c r="F56" s="10"/>
      <c r="G56" s="6"/>
      <c r="H56" s="6"/>
      <c r="I56" s="14"/>
      <c r="J56" s="6"/>
      <c r="K56" s="6"/>
      <c r="L56" s="14"/>
      <c r="M56" s="6">
        <v>6</v>
      </c>
      <c r="N56" s="6">
        <v>6</v>
      </c>
      <c r="O56" s="14">
        <f t="shared" si="24"/>
        <v>0</v>
      </c>
      <c r="P56" s="6">
        <v>6</v>
      </c>
      <c r="Q56" s="6">
        <v>6</v>
      </c>
      <c r="R56" s="14">
        <f t="shared" si="25"/>
        <v>0</v>
      </c>
      <c r="S56" s="11"/>
    </row>
    <row r="57" spans="1:19" ht="30" x14ac:dyDescent="0.25">
      <c r="A57" s="9"/>
      <c r="B57" s="4" t="s">
        <v>25</v>
      </c>
      <c r="C57" s="4"/>
      <c r="D57" s="6"/>
      <c r="E57" s="6"/>
      <c r="F57" s="10"/>
      <c r="G57" s="6"/>
      <c r="H57" s="6"/>
      <c r="I57" s="14"/>
      <c r="J57" s="6"/>
      <c r="K57" s="6"/>
      <c r="L57" s="14"/>
      <c r="M57" s="6">
        <v>9</v>
      </c>
      <c r="N57" s="6">
        <v>9</v>
      </c>
      <c r="O57" s="14">
        <f t="shared" si="24"/>
        <v>0</v>
      </c>
      <c r="P57" s="6">
        <v>9</v>
      </c>
      <c r="Q57" s="6">
        <v>9</v>
      </c>
      <c r="R57" s="14">
        <f t="shared" si="25"/>
        <v>0</v>
      </c>
      <c r="S57" s="11"/>
    </row>
    <row r="58" spans="1:19" ht="30" x14ac:dyDescent="0.25">
      <c r="A58" s="9"/>
      <c r="B58" s="4" t="s">
        <v>26</v>
      </c>
      <c r="C58" s="4"/>
      <c r="D58" s="6"/>
      <c r="E58" s="6"/>
      <c r="F58" s="10"/>
      <c r="G58" s="6"/>
      <c r="H58" s="6"/>
      <c r="I58" s="14"/>
      <c r="J58" s="6"/>
      <c r="K58" s="6"/>
      <c r="L58" s="14"/>
      <c r="M58" s="6">
        <v>7</v>
      </c>
      <c r="N58" s="6">
        <v>7</v>
      </c>
      <c r="O58" s="14">
        <f t="shared" si="24"/>
        <v>0</v>
      </c>
      <c r="P58" s="6">
        <v>7</v>
      </c>
      <c r="Q58" s="6">
        <v>7</v>
      </c>
      <c r="R58" s="14">
        <f t="shared" si="25"/>
        <v>0</v>
      </c>
      <c r="S58" s="11"/>
    </row>
    <row r="59" spans="1:19" x14ac:dyDescent="0.25">
      <c r="A59" s="9"/>
      <c r="B59" s="4" t="s">
        <v>27</v>
      </c>
      <c r="C59" s="4"/>
      <c r="D59" s="6"/>
      <c r="E59" s="6"/>
      <c r="F59" s="10"/>
      <c r="G59" s="6"/>
      <c r="H59" s="6"/>
      <c r="I59" s="14"/>
      <c r="J59" s="6"/>
      <c r="K59" s="6"/>
      <c r="L59" s="14"/>
      <c r="M59" s="6">
        <v>8</v>
      </c>
      <c r="N59" s="6">
        <v>8</v>
      </c>
      <c r="O59" s="14">
        <f t="shared" si="24"/>
        <v>0</v>
      </c>
      <c r="P59" s="11"/>
      <c r="Q59" s="11"/>
      <c r="R59" s="11"/>
      <c r="S59" s="11"/>
    </row>
    <row r="60" spans="1:19" ht="75" x14ac:dyDescent="0.25">
      <c r="A60" s="15">
        <v>15</v>
      </c>
      <c r="B60" s="4" t="s">
        <v>62</v>
      </c>
      <c r="C60" s="6" t="s">
        <v>34</v>
      </c>
      <c r="D60" s="6">
        <v>72</v>
      </c>
      <c r="E60" s="6">
        <v>71</v>
      </c>
      <c r="F60" s="14">
        <f t="shared" ref="F60:F61" si="26">E60/D60*100-100</f>
        <v>-1.3888888888888857</v>
      </c>
      <c r="G60" s="6">
        <v>76</v>
      </c>
      <c r="H60" s="6">
        <v>71</v>
      </c>
      <c r="I60" s="14">
        <f t="shared" ref="I60" si="27">H60/G60*100-100</f>
        <v>-6.5789473684210549</v>
      </c>
      <c r="J60" s="6">
        <v>80</v>
      </c>
      <c r="K60" s="6">
        <v>80</v>
      </c>
      <c r="L60" s="14">
        <f t="shared" ref="L60" si="28">K60/J60*100-100</f>
        <v>0</v>
      </c>
      <c r="M60" s="6">
        <v>97</v>
      </c>
      <c r="N60" s="6">
        <v>97</v>
      </c>
      <c r="O60" s="14">
        <f t="shared" si="24"/>
        <v>0</v>
      </c>
      <c r="P60" s="6">
        <v>97</v>
      </c>
      <c r="Q60" s="6">
        <v>97</v>
      </c>
      <c r="R60" s="14">
        <f t="shared" ref="R60:R62" si="29">Q60/P60*100-100</f>
        <v>0</v>
      </c>
      <c r="S60" s="11"/>
    </row>
    <row r="61" spans="1:19" ht="240" x14ac:dyDescent="0.25">
      <c r="A61" s="15">
        <v>16</v>
      </c>
      <c r="B61" s="4" t="s">
        <v>63</v>
      </c>
      <c r="C61" s="4"/>
      <c r="D61" s="6">
        <v>2</v>
      </c>
      <c r="E61" s="6">
        <v>2</v>
      </c>
      <c r="F61" s="14">
        <f t="shared" si="26"/>
        <v>0</v>
      </c>
      <c r="G61" s="6"/>
      <c r="H61" s="6"/>
      <c r="I61" s="14"/>
      <c r="J61" s="6"/>
      <c r="K61" s="6"/>
      <c r="L61" s="14"/>
      <c r="M61" s="11"/>
      <c r="N61" s="11"/>
      <c r="O61" s="11"/>
      <c r="P61" s="6">
        <v>2</v>
      </c>
      <c r="Q61" s="6">
        <v>2</v>
      </c>
      <c r="R61" s="14">
        <f t="shared" si="29"/>
        <v>0</v>
      </c>
      <c r="S61" s="11"/>
    </row>
    <row r="62" spans="1:19" ht="210" x14ac:dyDescent="0.25">
      <c r="A62" s="15">
        <v>17</v>
      </c>
      <c r="B62" s="4" t="s">
        <v>64</v>
      </c>
      <c r="C62" s="4"/>
      <c r="D62" s="6"/>
      <c r="E62" s="6"/>
      <c r="F62" s="10"/>
      <c r="G62" s="6">
        <v>2</v>
      </c>
      <c r="H62" s="6">
        <v>2</v>
      </c>
      <c r="I62" s="14">
        <f t="shared" ref="I62" si="30">H62/G62*100-100</f>
        <v>0</v>
      </c>
      <c r="J62" s="6"/>
      <c r="K62" s="6"/>
      <c r="L62" s="14"/>
      <c r="M62" s="11"/>
      <c r="N62" s="11"/>
      <c r="O62" s="11"/>
      <c r="P62" s="6">
        <v>2</v>
      </c>
      <c r="Q62" s="6">
        <v>2</v>
      </c>
      <c r="R62" s="14">
        <f t="shared" si="29"/>
        <v>0</v>
      </c>
      <c r="S62" s="11"/>
    </row>
    <row r="63" spans="1:19" x14ac:dyDescent="0.25">
      <c r="A63" s="48" t="s">
        <v>65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ht="195" x14ac:dyDescent="0.25">
      <c r="A64" s="15">
        <v>18</v>
      </c>
      <c r="B64" s="4" t="s">
        <v>66</v>
      </c>
      <c r="C64" s="4" t="s">
        <v>34</v>
      </c>
      <c r="D64" s="6">
        <v>100</v>
      </c>
      <c r="E64" s="6">
        <v>62.5</v>
      </c>
      <c r="F64" s="14">
        <f t="shared" ref="F64" si="31">E64/D64*100-100</f>
        <v>-37.5</v>
      </c>
      <c r="G64" s="6"/>
      <c r="H64" s="6"/>
      <c r="I64" s="14"/>
      <c r="J64" s="6"/>
      <c r="K64" s="6"/>
      <c r="L64" s="14"/>
      <c r="M64" s="11"/>
      <c r="N64" s="11"/>
      <c r="O64" s="11"/>
      <c r="P64" s="6">
        <v>100</v>
      </c>
      <c r="Q64" s="6">
        <v>62.5</v>
      </c>
      <c r="R64" s="14">
        <f t="shared" ref="R64:R67" si="32">Q64/P64*100-100</f>
        <v>-37.5</v>
      </c>
      <c r="S64" s="11"/>
    </row>
    <row r="65" spans="1:19" ht="255" x14ac:dyDescent="0.25">
      <c r="A65" s="15">
        <v>19</v>
      </c>
      <c r="B65" s="4" t="s">
        <v>67</v>
      </c>
      <c r="C65" s="4" t="s">
        <v>34</v>
      </c>
      <c r="D65" s="6"/>
      <c r="E65" s="6"/>
      <c r="F65" s="10"/>
      <c r="G65" s="6">
        <v>100</v>
      </c>
      <c r="H65" s="6">
        <v>100</v>
      </c>
      <c r="I65" s="14">
        <f t="shared" ref="I65" si="33">H65/G65*100-100</f>
        <v>0</v>
      </c>
      <c r="J65" s="6">
        <v>100</v>
      </c>
      <c r="K65" s="6">
        <v>100</v>
      </c>
      <c r="L65" s="14">
        <f t="shared" ref="L65" si="34">K65/J65*100-100</f>
        <v>0</v>
      </c>
      <c r="M65" s="6">
        <v>100</v>
      </c>
      <c r="N65" s="6">
        <v>100</v>
      </c>
      <c r="O65" s="14">
        <f t="shared" ref="O65" si="35">N65/M65*100-100</f>
        <v>0</v>
      </c>
      <c r="P65" s="6">
        <v>100</v>
      </c>
      <c r="Q65" s="6">
        <v>100</v>
      </c>
      <c r="R65" s="14">
        <f t="shared" si="32"/>
        <v>0</v>
      </c>
      <c r="S65" s="11"/>
    </row>
    <row r="66" spans="1:19" ht="105" x14ac:dyDescent="0.25">
      <c r="A66" s="15">
        <v>20</v>
      </c>
      <c r="B66" s="4" t="s">
        <v>68</v>
      </c>
      <c r="C66" s="4" t="s">
        <v>69</v>
      </c>
      <c r="D66" s="6">
        <v>3</v>
      </c>
      <c r="E66" s="6">
        <v>3</v>
      </c>
      <c r="F66" s="14">
        <f t="shared" ref="F66:F76" si="36">E66/D66*100-100</f>
        <v>0</v>
      </c>
      <c r="G66" s="6"/>
      <c r="H66" s="6"/>
      <c r="I66" s="14"/>
      <c r="J66" s="6"/>
      <c r="K66" s="6"/>
      <c r="L66" s="14"/>
      <c r="M66" s="11"/>
      <c r="N66" s="11"/>
      <c r="O66" s="11"/>
      <c r="P66" s="6">
        <v>3</v>
      </c>
      <c r="Q66" s="6">
        <v>3</v>
      </c>
      <c r="R66" s="14">
        <f t="shared" si="32"/>
        <v>0</v>
      </c>
      <c r="S66" s="11"/>
    </row>
    <row r="67" spans="1:19" ht="135" x14ac:dyDescent="0.25">
      <c r="A67" s="15">
        <v>21</v>
      </c>
      <c r="B67" s="4" t="s">
        <v>70</v>
      </c>
      <c r="C67" s="4" t="s">
        <v>34</v>
      </c>
      <c r="D67" s="6">
        <v>0.3</v>
      </c>
      <c r="E67" s="6">
        <v>0.7</v>
      </c>
      <c r="F67" s="14">
        <f t="shared" si="36"/>
        <v>133.33333333333334</v>
      </c>
      <c r="G67" s="6">
        <v>0.3</v>
      </c>
      <c r="H67" s="6">
        <v>0.3</v>
      </c>
      <c r="I67" s="14">
        <f t="shared" ref="I67" si="37">H67/G67*100-100</f>
        <v>0</v>
      </c>
      <c r="J67" s="6">
        <v>0.3</v>
      </c>
      <c r="K67" s="6">
        <v>0.3</v>
      </c>
      <c r="L67" s="14">
        <f t="shared" ref="L67" si="38">K67/J67*100-100</f>
        <v>0</v>
      </c>
      <c r="M67" s="6">
        <v>0.3</v>
      </c>
      <c r="N67" s="6">
        <v>1.9</v>
      </c>
      <c r="O67" s="14">
        <f t="shared" ref="O67:O69" si="39">N67/M67*100-100</f>
        <v>533.33333333333326</v>
      </c>
      <c r="P67" s="21">
        <v>0.3</v>
      </c>
      <c r="Q67" s="21">
        <v>0.8</v>
      </c>
      <c r="R67" s="22">
        <f t="shared" si="32"/>
        <v>166.66666666666669</v>
      </c>
      <c r="S67" s="11"/>
    </row>
    <row r="68" spans="1:19" x14ac:dyDescent="0.25">
      <c r="A68" s="48" t="s">
        <v>71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1:19" ht="195" x14ac:dyDescent="0.25">
      <c r="A69" s="15">
        <v>22</v>
      </c>
      <c r="B69" s="4" t="s">
        <v>72</v>
      </c>
      <c r="C69" s="4" t="s">
        <v>73</v>
      </c>
      <c r="D69" s="6" t="s">
        <v>74</v>
      </c>
      <c r="E69" s="6" t="s">
        <v>75</v>
      </c>
      <c r="F69" s="14">
        <v>12.1</v>
      </c>
      <c r="G69" s="6" t="s">
        <v>76</v>
      </c>
      <c r="H69" s="6" t="s">
        <v>76</v>
      </c>
      <c r="I69" s="14">
        <v>0</v>
      </c>
      <c r="J69" s="6" t="s">
        <v>77</v>
      </c>
      <c r="K69" s="6" t="s">
        <v>77</v>
      </c>
      <c r="L69" s="14">
        <v>0</v>
      </c>
      <c r="M69" s="12">
        <v>24000</v>
      </c>
      <c r="N69" s="12">
        <v>24790.15</v>
      </c>
      <c r="O69" s="14">
        <f t="shared" si="39"/>
        <v>3.2922916666666708</v>
      </c>
      <c r="P69" s="12">
        <v>91000</v>
      </c>
      <c r="Q69" s="12">
        <v>93600.26</v>
      </c>
      <c r="R69" s="14">
        <f t="shared" ref="R69" si="40">Q69/P69*100-100</f>
        <v>2.8574285714285708</v>
      </c>
      <c r="S69" s="11"/>
    </row>
    <row r="70" spans="1:19" x14ac:dyDescent="0.25">
      <c r="A70" s="48" t="s">
        <v>78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</row>
    <row r="71" spans="1:19" ht="75" x14ac:dyDescent="0.25">
      <c r="A71" s="15">
        <v>23</v>
      </c>
      <c r="B71" s="4" t="s">
        <v>79</v>
      </c>
      <c r="C71" s="4"/>
      <c r="D71" s="6">
        <v>1</v>
      </c>
      <c r="E71" s="6">
        <v>1</v>
      </c>
      <c r="F71" s="14">
        <f t="shared" si="36"/>
        <v>0</v>
      </c>
      <c r="G71" s="6"/>
      <c r="H71" s="6"/>
      <c r="I71" s="14"/>
      <c r="J71" s="6"/>
      <c r="K71" s="6"/>
      <c r="L71" s="14"/>
      <c r="M71" s="11"/>
      <c r="N71" s="11"/>
      <c r="O71" s="11"/>
      <c r="P71" s="6">
        <v>1</v>
      </c>
      <c r="Q71" s="6">
        <v>1</v>
      </c>
      <c r="R71" s="14">
        <f t="shared" ref="R71:R73" si="41">Q71/P71*100-100</f>
        <v>0</v>
      </c>
      <c r="S71" s="11"/>
    </row>
    <row r="72" spans="1:19" ht="180" x14ac:dyDescent="0.25">
      <c r="A72" s="15">
        <v>24</v>
      </c>
      <c r="B72" s="4" t="s">
        <v>80</v>
      </c>
      <c r="C72" s="4" t="s">
        <v>34</v>
      </c>
      <c r="D72" s="6">
        <v>100</v>
      </c>
      <c r="E72" s="6">
        <v>100</v>
      </c>
      <c r="F72" s="14">
        <f t="shared" si="36"/>
        <v>0</v>
      </c>
      <c r="G72" s="6">
        <v>100</v>
      </c>
      <c r="H72" s="6">
        <v>100</v>
      </c>
      <c r="I72" s="14">
        <f t="shared" ref="I72" si="42">H72/G72*100-100</f>
        <v>0</v>
      </c>
      <c r="J72" s="6">
        <v>100</v>
      </c>
      <c r="K72" s="6">
        <v>100</v>
      </c>
      <c r="L72" s="14">
        <f t="shared" ref="L72" si="43">K72/J72*100-100</f>
        <v>0</v>
      </c>
      <c r="M72" s="6">
        <v>100</v>
      </c>
      <c r="N72" s="6">
        <v>100</v>
      </c>
      <c r="O72" s="14">
        <f t="shared" ref="O72" si="44">N72/M72*100-100</f>
        <v>0</v>
      </c>
      <c r="P72" s="6">
        <v>100</v>
      </c>
      <c r="Q72" s="6">
        <v>100</v>
      </c>
      <c r="R72" s="14">
        <f t="shared" si="41"/>
        <v>0</v>
      </c>
      <c r="S72" s="11"/>
    </row>
    <row r="73" spans="1:19" ht="105" x14ac:dyDescent="0.25">
      <c r="A73" s="15">
        <v>25</v>
      </c>
      <c r="B73" s="4" t="s">
        <v>81</v>
      </c>
      <c r="C73" s="4" t="s">
        <v>34</v>
      </c>
      <c r="D73" s="6">
        <v>85</v>
      </c>
      <c r="E73" s="6">
        <v>96.8</v>
      </c>
      <c r="F73" s="14">
        <f t="shared" si="36"/>
        <v>13.882352941176464</v>
      </c>
      <c r="G73" s="6"/>
      <c r="H73" s="6"/>
      <c r="I73" s="14"/>
      <c r="J73" s="6"/>
      <c r="K73" s="6"/>
      <c r="L73" s="14"/>
      <c r="M73" s="11"/>
      <c r="N73" s="11"/>
      <c r="O73" s="11"/>
      <c r="P73" s="6">
        <v>85</v>
      </c>
      <c r="Q73" s="6">
        <v>96.8</v>
      </c>
      <c r="R73" s="14">
        <f t="shared" si="41"/>
        <v>13.882352941176464</v>
      </c>
      <c r="S73" s="11"/>
    </row>
    <row r="74" spans="1:19" x14ac:dyDescent="0.25">
      <c r="A74" s="48" t="s">
        <v>82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</row>
    <row r="75" spans="1:19" ht="195" x14ac:dyDescent="0.25">
      <c r="A75" s="15">
        <v>26</v>
      </c>
      <c r="B75" s="4" t="s">
        <v>83</v>
      </c>
      <c r="C75" s="4" t="s">
        <v>34</v>
      </c>
      <c r="D75" s="6">
        <v>100</v>
      </c>
      <c r="E75" s="6">
        <v>100</v>
      </c>
      <c r="F75" s="14">
        <f t="shared" si="36"/>
        <v>0</v>
      </c>
      <c r="G75" s="6">
        <v>100</v>
      </c>
      <c r="H75" s="6">
        <v>100</v>
      </c>
      <c r="I75" s="14">
        <f t="shared" ref="I75:I76" si="45">H75/G75*100-100</f>
        <v>0</v>
      </c>
      <c r="J75" s="6">
        <v>100</v>
      </c>
      <c r="K75" s="6">
        <v>100</v>
      </c>
      <c r="L75" s="14">
        <f t="shared" ref="L75:L76" si="46">K75/J75*100-100</f>
        <v>0</v>
      </c>
      <c r="M75" s="6">
        <v>100</v>
      </c>
      <c r="N75" s="6">
        <v>100</v>
      </c>
      <c r="O75" s="14">
        <f t="shared" ref="O75:O76" si="47">N75/M75*100-100</f>
        <v>0</v>
      </c>
      <c r="P75" s="6">
        <v>100</v>
      </c>
      <c r="Q75" s="6">
        <v>100</v>
      </c>
      <c r="R75" s="14">
        <f t="shared" ref="R75:R76" si="48">Q75/P75*100-100</f>
        <v>0</v>
      </c>
      <c r="S75" s="11"/>
    </row>
    <row r="76" spans="1:19" ht="90" x14ac:dyDescent="0.25">
      <c r="A76" s="15">
        <v>27</v>
      </c>
      <c r="B76" s="4" t="s">
        <v>84</v>
      </c>
      <c r="C76" s="4" t="s">
        <v>85</v>
      </c>
      <c r="D76" s="6">
        <v>25</v>
      </c>
      <c r="E76" s="6">
        <v>25</v>
      </c>
      <c r="F76" s="14">
        <f t="shared" si="36"/>
        <v>0</v>
      </c>
      <c r="G76" s="6">
        <v>25</v>
      </c>
      <c r="H76" s="6">
        <v>53</v>
      </c>
      <c r="I76" s="14">
        <f t="shared" si="45"/>
        <v>112</v>
      </c>
      <c r="J76" s="6">
        <v>30</v>
      </c>
      <c r="K76" s="6">
        <v>30</v>
      </c>
      <c r="L76" s="14">
        <f t="shared" si="46"/>
        <v>0</v>
      </c>
      <c r="M76" s="6">
        <v>30</v>
      </c>
      <c r="N76" s="6">
        <v>30</v>
      </c>
      <c r="O76" s="14">
        <f t="shared" si="47"/>
        <v>0</v>
      </c>
      <c r="P76" s="6">
        <f>D76+G76+J76+M76</f>
        <v>110</v>
      </c>
      <c r="Q76" s="6">
        <f>E76+H76+K76+N76</f>
        <v>138</v>
      </c>
      <c r="R76" s="14">
        <f t="shared" si="48"/>
        <v>25.454545454545467</v>
      </c>
      <c r="S76" s="11"/>
    </row>
    <row r="77" spans="1:19" x14ac:dyDescent="0.25">
      <c r="A77" s="48" t="s">
        <v>86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 ht="75" x14ac:dyDescent="0.25">
      <c r="A78" s="15">
        <v>28</v>
      </c>
      <c r="B78" s="4" t="s">
        <v>18</v>
      </c>
      <c r="C78" s="5" t="s">
        <v>34</v>
      </c>
      <c r="D78" s="6">
        <v>2</v>
      </c>
      <c r="E78" s="6">
        <v>2</v>
      </c>
      <c r="F78" s="14">
        <f t="shared" ref="F78" si="49">E78/D78*100-100</f>
        <v>0</v>
      </c>
      <c r="G78" s="6"/>
      <c r="H78" s="6"/>
      <c r="I78" s="14"/>
      <c r="J78" s="6"/>
      <c r="K78" s="6"/>
      <c r="L78" s="14"/>
      <c r="M78" s="11"/>
      <c r="N78" s="11"/>
      <c r="O78" s="11"/>
      <c r="P78" s="6">
        <v>2</v>
      </c>
      <c r="Q78" s="6">
        <v>2</v>
      </c>
      <c r="R78" s="14">
        <f t="shared" ref="R78:R79" si="50">Q78/P78*100-100</f>
        <v>0</v>
      </c>
      <c r="S78" s="11"/>
    </row>
    <row r="79" spans="1:19" ht="135" x14ac:dyDescent="0.25">
      <c r="A79" s="15">
        <v>29</v>
      </c>
      <c r="B79" s="4" t="s">
        <v>19</v>
      </c>
      <c r="C79" s="5" t="s">
        <v>32</v>
      </c>
      <c r="D79" s="11"/>
      <c r="E79" s="11"/>
      <c r="F79" s="14"/>
      <c r="G79" s="6">
        <v>91.8</v>
      </c>
      <c r="H79" s="6">
        <v>91.8</v>
      </c>
      <c r="I79" s="14">
        <f t="shared" ref="I79" si="51">H79/G79*100-100</f>
        <v>0</v>
      </c>
      <c r="J79" s="10">
        <v>91.4</v>
      </c>
      <c r="K79" s="10">
        <v>91.4</v>
      </c>
      <c r="L79" s="14">
        <f t="shared" ref="L79" si="52">K79/J79*100-100</f>
        <v>0</v>
      </c>
      <c r="M79" s="10">
        <v>90</v>
      </c>
      <c r="N79" s="10">
        <v>90</v>
      </c>
      <c r="O79" s="14">
        <f t="shared" ref="O79" si="53">N79/M79*100-100</f>
        <v>0</v>
      </c>
      <c r="P79" s="10">
        <v>90</v>
      </c>
      <c r="Q79" s="10">
        <v>90</v>
      </c>
      <c r="R79" s="14">
        <f t="shared" si="50"/>
        <v>0</v>
      </c>
      <c r="S79" s="4"/>
    </row>
    <row r="80" spans="1:19" ht="15.75" customHeight="1" x14ac:dyDescent="0.25">
      <c r="A80" s="48" t="s">
        <v>87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 ht="225" x14ac:dyDescent="0.25">
      <c r="A81" s="15">
        <v>30</v>
      </c>
      <c r="B81" s="4" t="s">
        <v>20</v>
      </c>
      <c r="C81" s="5" t="s">
        <v>33</v>
      </c>
      <c r="D81" s="6">
        <v>1330</v>
      </c>
      <c r="E81" s="6">
        <v>1214.0999999999999</v>
      </c>
      <c r="F81" s="14">
        <f>D81/E81*100-100</f>
        <v>9.5461658841940533</v>
      </c>
      <c r="G81" s="6" t="s">
        <v>36</v>
      </c>
      <c r="H81" s="6">
        <v>1240.5999999999999</v>
      </c>
      <c r="I81" s="14">
        <v>0.4</v>
      </c>
      <c r="J81" s="9" t="s">
        <v>37</v>
      </c>
      <c r="K81" s="9" t="s">
        <v>37</v>
      </c>
      <c r="L81" s="14">
        <v>0</v>
      </c>
      <c r="M81" s="26">
        <v>1231</v>
      </c>
      <c r="N81" s="26">
        <f>N82+N83+N84+N85+N86+N87+N88</f>
        <v>1230.9000000000003</v>
      </c>
      <c r="O81" s="14">
        <v>0</v>
      </c>
      <c r="P81" s="26">
        <v>1231</v>
      </c>
      <c r="Q81" s="26">
        <f>Q82+Q83+Q84+Q85+Q86+Q87+Q88</f>
        <v>1230.9000000000003</v>
      </c>
      <c r="R81" s="14">
        <v>0</v>
      </c>
      <c r="S81" s="4" t="s">
        <v>238</v>
      </c>
    </row>
    <row r="82" spans="1:19" ht="30" x14ac:dyDescent="0.25">
      <c r="A82" s="15"/>
      <c r="B82" s="4" t="s">
        <v>21</v>
      </c>
      <c r="C82" s="9"/>
      <c r="D82" s="11"/>
      <c r="E82" s="11"/>
      <c r="F82" s="14"/>
      <c r="G82" s="11"/>
      <c r="H82" s="11"/>
      <c r="I82" s="11"/>
      <c r="J82" s="11"/>
      <c r="K82" s="11"/>
      <c r="L82" s="11"/>
      <c r="M82" s="30">
        <v>170.8</v>
      </c>
      <c r="N82" s="41">
        <v>176.2</v>
      </c>
      <c r="O82" s="9"/>
      <c r="P82" s="30">
        <v>170.8</v>
      </c>
      <c r="Q82" s="41">
        <v>176.2</v>
      </c>
      <c r="R82" s="11"/>
      <c r="S82" s="4"/>
    </row>
    <row r="83" spans="1:19" ht="30" x14ac:dyDescent="0.25">
      <c r="A83" s="15"/>
      <c r="B83" s="4" t="s">
        <v>22</v>
      </c>
      <c r="C83" s="9"/>
      <c r="D83" s="11"/>
      <c r="E83" s="11"/>
      <c r="F83" s="14"/>
      <c r="G83" s="11"/>
      <c r="H83" s="11"/>
      <c r="I83" s="11"/>
      <c r="J83" s="11"/>
      <c r="K83" s="11"/>
      <c r="L83" s="11"/>
      <c r="M83" s="30">
        <v>195</v>
      </c>
      <c r="N83" s="41">
        <v>195.9</v>
      </c>
      <c r="O83" s="9"/>
      <c r="P83" s="30">
        <v>195</v>
      </c>
      <c r="Q83" s="41">
        <v>195.9</v>
      </c>
      <c r="R83" s="11"/>
      <c r="S83" s="4"/>
    </row>
    <row r="84" spans="1:19" ht="30" x14ac:dyDescent="0.25">
      <c r="A84" s="15"/>
      <c r="B84" s="4" t="s">
        <v>23</v>
      </c>
      <c r="C84" s="9"/>
      <c r="D84" s="11"/>
      <c r="E84" s="11"/>
      <c r="F84" s="14"/>
      <c r="G84" s="11"/>
      <c r="H84" s="11"/>
      <c r="I84" s="11"/>
      <c r="J84" s="11"/>
      <c r="K84" s="11"/>
      <c r="L84" s="11"/>
      <c r="M84" s="30">
        <v>196.3</v>
      </c>
      <c r="N84" s="41">
        <v>197.3</v>
      </c>
      <c r="O84" s="9"/>
      <c r="P84" s="30">
        <v>196.3</v>
      </c>
      <c r="Q84" s="41">
        <v>197.3</v>
      </c>
      <c r="R84" s="11"/>
      <c r="S84" s="4"/>
    </row>
    <row r="85" spans="1:19" ht="30" x14ac:dyDescent="0.25">
      <c r="A85" s="15"/>
      <c r="B85" s="4" t="s">
        <v>24</v>
      </c>
      <c r="C85" s="9"/>
      <c r="D85" s="11"/>
      <c r="E85" s="11"/>
      <c r="F85" s="14"/>
      <c r="G85" s="11"/>
      <c r="H85" s="11"/>
      <c r="I85" s="11"/>
      <c r="J85" s="11"/>
      <c r="K85" s="11"/>
      <c r="L85" s="11"/>
      <c r="M85" s="30">
        <v>152</v>
      </c>
      <c r="N85" s="41">
        <v>153.1</v>
      </c>
      <c r="O85" s="9"/>
      <c r="P85" s="30">
        <v>152</v>
      </c>
      <c r="Q85" s="41">
        <v>153.1</v>
      </c>
      <c r="R85" s="11"/>
      <c r="S85" s="4"/>
    </row>
    <row r="86" spans="1:19" ht="30" x14ac:dyDescent="0.25">
      <c r="A86" s="15"/>
      <c r="B86" s="4" t="s">
        <v>25</v>
      </c>
      <c r="C86" s="9"/>
      <c r="D86" s="11"/>
      <c r="E86" s="11"/>
      <c r="F86" s="14"/>
      <c r="G86" s="11"/>
      <c r="H86" s="11"/>
      <c r="I86" s="11"/>
      <c r="J86" s="11"/>
      <c r="K86" s="11"/>
      <c r="L86" s="11"/>
      <c r="M86" s="30">
        <v>246.7</v>
      </c>
      <c r="N86" s="41">
        <v>245.3</v>
      </c>
      <c r="O86" s="9"/>
      <c r="P86" s="30">
        <v>246.7</v>
      </c>
      <c r="Q86" s="41">
        <v>245.3</v>
      </c>
      <c r="R86" s="11"/>
      <c r="S86" s="4"/>
    </row>
    <row r="87" spans="1:19" ht="30" x14ac:dyDescent="0.25">
      <c r="A87" s="15"/>
      <c r="B87" s="4" t="s">
        <v>26</v>
      </c>
      <c r="C87" s="9"/>
      <c r="D87" s="11"/>
      <c r="E87" s="11"/>
      <c r="F87" s="14"/>
      <c r="G87" s="11"/>
      <c r="H87" s="11"/>
      <c r="I87" s="11"/>
      <c r="J87" s="11"/>
      <c r="K87" s="11"/>
      <c r="L87" s="11"/>
      <c r="M87" s="30">
        <v>116.9</v>
      </c>
      <c r="N87" s="41">
        <v>114.7</v>
      </c>
      <c r="O87" s="9"/>
      <c r="P87" s="30">
        <v>116.9</v>
      </c>
      <c r="Q87" s="41">
        <v>114.7</v>
      </c>
      <c r="R87" s="11"/>
      <c r="S87" s="4"/>
    </row>
    <row r="88" spans="1:19" x14ac:dyDescent="0.25">
      <c r="A88" s="15"/>
      <c r="B88" s="4" t="s">
        <v>27</v>
      </c>
      <c r="C88" s="9"/>
      <c r="D88" s="11"/>
      <c r="E88" s="11"/>
      <c r="F88" s="14"/>
      <c r="G88" s="11"/>
      <c r="H88" s="11"/>
      <c r="I88" s="11"/>
      <c r="J88" s="11"/>
      <c r="K88" s="11"/>
      <c r="L88" s="11"/>
      <c r="M88" s="30">
        <v>153.30000000000001</v>
      </c>
      <c r="N88" s="41">
        <v>148.4</v>
      </c>
      <c r="O88" s="9"/>
      <c r="P88" s="30">
        <v>153.30000000000001</v>
      </c>
      <c r="Q88" s="41">
        <v>148.4</v>
      </c>
      <c r="R88" s="11"/>
      <c r="S88" s="11"/>
    </row>
    <row r="89" spans="1:19" x14ac:dyDescent="0.25">
      <c r="A89" s="48" t="s">
        <v>88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</row>
    <row r="90" spans="1:19" ht="180" x14ac:dyDescent="0.25">
      <c r="A90" s="15">
        <v>31</v>
      </c>
      <c r="B90" s="4" t="s">
        <v>89</v>
      </c>
      <c r="C90" s="4" t="s">
        <v>90</v>
      </c>
      <c r="D90" s="6">
        <v>3.09</v>
      </c>
      <c r="E90" s="6">
        <v>3.09</v>
      </c>
      <c r="F90" s="14">
        <f t="shared" ref="F90" si="54">E90/D90*100-100</f>
        <v>0</v>
      </c>
      <c r="G90" s="6">
        <v>2.75</v>
      </c>
      <c r="H90" s="6">
        <v>4.3</v>
      </c>
      <c r="I90" s="14">
        <f t="shared" ref="I90" si="55">H90/G90*100-100</f>
        <v>56.363636363636346</v>
      </c>
      <c r="J90" s="6"/>
      <c r="K90" s="6"/>
      <c r="L90" s="14"/>
      <c r="M90" s="6"/>
      <c r="N90" s="6"/>
      <c r="O90" s="14"/>
      <c r="P90" s="6">
        <v>2.75</v>
      </c>
      <c r="Q90" s="6">
        <v>4.3</v>
      </c>
      <c r="R90" s="14">
        <f>P90/Q90*100-100</f>
        <v>-36.046511627906973</v>
      </c>
      <c r="S90" s="23"/>
    </row>
    <row r="91" spans="1:19" ht="315.75" customHeight="1" x14ac:dyDescent="0.25">
      <c r="A91" s="15">
        <v>32</v>
      </c>
      <c r="B91" s="4" t="s">
        <v>91</v>
      </c>
      <c r="C91" s="4" t="s">
        <v>92</v>
      </c>
      <c r="D91" s="6"/>
      <c r="E91" s="6"/>
      <c r="F91" s="10"/>
      <c r="G91" s="6"/>
      <c r="H91" s="6"/>
      <c r="I91" s="14"/>
      <c r="J91" s="6">
        <v>80</v>
      </c>
      <c r="K91" s="6">
        <v>71.400000000000006</v>
      </c>
      <c r="L91" s="14">
        <f>J91/K91*100-100</f>
        <v>12.044817927170868</v>
      </c>
      <c r="M91" s="6">
        <v>70</v>
      </c>
      <c r="N91" s="6">
        <v>72</v>
      </c>
      <c r="O91" s="14">
        <f>M91/N91*100-100</f>
        <v>-2.7777777777777857</v>
      </c>
      <c r="P91" s="6">
        <v>70</v>
      </c>
      <c r="Q91" s="6">
        <v>72</v>
      </c>
      <c r="R91" s="14">
        <f>P91/Q91*100-100</f>
        <v>-2.7777777777777857</v>
      </c>
      <c r="S91" s="23" t="s">
        <v>229</v>
      </c>
    </row>
    <row r="92" spans="1:19" x14ac:dyDescent="0.25">
      <c r="A92" s="47" t="s">
        <v>93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</row>
    <row r="93" spans="1:19" x14ac:dyDescent="0.25">
      <c r="A93" s="48" t="s">
        <v>94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</row>
    <row r="94" spans="1:19" ht="108.75" customHeight="1" x14ac:dyDescent="0.25">
      <c r="A94" s="15">
        <v>33</v>
      </c>
      <c r="B94" s="4" t="s">
        <v>95</v>
      </c>
      <c r="C94" s="4" t="s">
        <v>34</v>
      </c>
      <c r="D94" s="6">
        <v>10</v>
      </c>
      <c r="E94" s="6">
        <v>1.1000000000000001</v>
      </c>
      <c r="F94" s="14">
        <f t="shared" ref="F94:F95" si="56">E94/D94*100-100</f>
        <v>-89</v>
      </c>
      <c r="G94" s="6">
        <v>11</v>
      </c>
      <c r="H94" s="6">
        <v>27.6</v>
      </c>
      <c r="I94" s="14">
        <f t="shared" ref="I94:I95" si="57">H94/G94*100-100</f>
        <v>150.90909090909093</v>
      </c>
      <c r="J94" s="6">
        <v>15</v>
      </c>
      <c r="K94" s="6">
        <v>28.8</v>
      </c>
      <c r="L94" s="14">
        <f t="shared" ref="L94:L95" si="58">K94/J94*100-100</f>
        <v>92.000000000000028</v>
      </c>
      <c r="M94" s="11"/>
      <c r="N94" s="11"/>
      <c r="O94" s="11"/>
      <c r="P94" s="6">
        <v>15</v>
      </c>
      <c r="Q94" s="6">
        <v>28.8</v>
      </c>
      <c r="R94" s="14">
        <f t="shared" ref="R94:R95" si="59">Q94/P94*100-100</f>
        <v>92.000000000000028</v>
      </c>
      <c r="S94" s="11"/>
    </row>
    <row r="95" spans="1:19" ht="120" customHeight="1" x14ac:dyDescent="0.25">
      <c r="A95" s="15">
        <v>34</v>
      </c>
      <c r="B95" s="4" t="s">
        <v>96</v>
      </c>
      <c r="C95" s="4" t="s">
        <v>34</v>
      </c>
      <c r="D95" s="6">
        <v>10</v>
      </c>
      <c r="E95" s="6">
        <v>2.1</v>
      </c>
      <c r="F95" s="14">
        <f t="shared" si="56"/>
        <v>-79</v>
      </c>
      <c r="G95" s="6">
        <v>11</v>
      </c>
      <c r="H95" s="6">
        <v>7.8</v>
      </c>
      <c r="I95" s="14">
        <f t="shared" si="57"/>
        <v>-29.090909090909093</v>
      </c>
      <c r="J95" s="6">
        <v>15</v>
      </c>
      <c r="K95" s="6">
        <v>7.8</v>
      </c>
      <c r="L95" s="14">
        <f t="shared" si="58"/>
        <v>-48</v>
      </c>
      <c r="M95" s="11"/>
      <c r="N95" s="11"/>
      <c r="O95" s="11"/>
      <c r="P95" s="6">
        <v>15</v>
      </c>
      <c r="Q95" s="6">
        <v>7.8</v>
      </c>
      <c r="R95" s="14">
        <f t="shared" si="59"/>
        <v>-48</v>
      </c>
      <c r="S95" s="11"/>
    </row>
    <row r="96" spans="1:19" ht="105" customHeight="1" x14ac:dyDescent="0.25">
      <c r="A96" s="15">
        <v>35</v>
      </c>
      <c r="B96" s="4" t="s">
        <v>97</v>
      </c>
      <c r="C96" s="4" t="s">
        <v>34</v>
      </c>
      <c r="D96" s="6"/>
      <c r="E96" s="6"/>
      <c r="F96" s="10"/>
      <c r="G96" s="6"/>
      <c r="H96" s="6"/>
      <c r="I96" s="14"/>
      <c r="J96" s="6"/>
      <c r="K96" s="6"/>
      <c r="L96" s="14"/>
      <c r="M96" s="6">
        <v>20</v>
      </c>
      <c r="N96" s="6">
        <v>49.3</v>
      </c>
      <c r="O96" s="14">
        <v>146.5</v>
      </c>
      <c r="P96" s="6">
        <v>20</v>
      </c>
      <c r="Q96" s="6">
        <v>49.3</v>
      </c>
      <c r="R96" s="14">
        <v>146.5</v>
      </c>
      <c r="S96" s="11"/>
    </row>
    <row r="97" spans="1:19" x14ac:dyDescent="0.25">
      <c r="A97" s="49" t="s">
        <v>98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</row>
    <row r="98" spans="1:19" x14ac:dyDescent="0.25">
      <c r="A98" s="46" t="s">
        <v>99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 ht="75" x14ac:dyDescent="0.25">
      <c r="A99" s="15">
        <v>36</v>
      </c>
      <c r="B99" s="4" t="s">
        <v>100</v>
      </c>
      <c r="C99" s="4"/>
      <c r="D99" s="6">
        <v>5</v>
      </c>
      <c r="E99" s="6">
        <v>16</v>
      </c>
      <c r="F99" s="14">
        <f t="shared" ref="F99" si="60">E99/D99*100-100</f>
        <v>220</v>
      </c>
      <c r="G99" s="6">
        <v>6</v>
      </c>
      <c r="H99" s="6">
        <v>8</v>
      </c>
      <c r="I99" s="14">
        <f t="shared" ref="I99" si="61">H99/G99*100-100</f>
        <v>33.333333333333314</v>
      </c>
      <c r="J99" s="6">
        <v>5</v>
      </c>
      <c r="K99" s="6">
        <v>7</v>
      </c>
      <c r="L99" s="14">
        <f t="shared" ref="L99" si="62">K99/J99*100-100</f>
        <v>40</v>
      </c>
      <c r="M99" s="6">
        <f>M100+M101+M102+M103</f>
        <v>7</v>
      </c>
      <c r="N99" s="6">
        <f>N100+N101+N102+N103</f>
        <v>8</v>
      </c>
      <c r="O99" s="14">
        <f t="shared" ref="O99" si="63">N99/M99*100-100</f>
        <v>14.285714285714278</v>
      </c>
      <c r="P99" s="6">
        <f>D99+G99+J99+M99</f>
        <v>23</v>
      </c>
      <c r="Q99" s="6">
        <f>E99+H99+K99+N99</f>
        <v>39</v>
      </c>
      <c r="R99" s="14">
        <f t="shared" ref="R99" si="64">Q99/P99*100-100</f>
        <v>69.565217391304344</v>
      </c>
      <c r="S99" s="11"/>
    </row>
    <row r="100" spans="1:19" ht="30" x14ac:dyDescent="0.25">
      <c r="A100" s="15"/>
      <c r="B100" s="4" t="s">
        <v>21</v>
      </c>
      <c r="C100" s="4"/>
      <c r="D100" s="6"/>
      <c r="E100" s="6"/>
      <c r="F100" s="10"/>
      <c r="G100" s="6"/>
      <c r="H100" s="6"/>
      <c r="I100" s="14"/>
      <c r="J100" s="6"/>
      <c r="K100" s="6"/>
      <c r="L100" s="14"/>
      <c r="M100" s="10">
        <v>5</v>
      </c>
      <c r="N100" s="10">
        <v>6</v>
      </c>
      <c r="O100" s="11"/>
      <c r="P100" s="11"/>
      <c r="Q100" s="11"/>
      <c r="R100" s="11"/>
      <c r="S100" s="11"/>
    </row>
    <row r="101" spans="1:19" ht="30" x14ac:dyDescent="0.25">
      <c r="A101" s="15"/>
      <c r="B101" s="4" t="s">
        <v>24</v>
      </c>
      <c r="C101" s="4"/>
      <c r="D101" s="6"/>
      <c r="E101" s="6"/>
      <c r="F101" s="10"/>
      <c r="G101" s="6"/>
      <c r="H101" s="6"/>
      <c r="I101" s="14"/>
      <c r="J101" s="6"/>
      <c r="K101" s="6"/>
      <c r="L101" s="14"/>
      <c r="M101" s="10">
        <v>1</v>
      </c>
      <c r="N101" s="10">
        <v>1</v>
      </c>
      <c r="O101" s="11"/>
      <c r="P101" s="11"/>
      <c r="Q101" s="11"/>
      <c r="R101" s="11"/>
      <c r="S101" s="11"/>
    </row>
    <row r="102" spans="1:19" ht="30" x14ac:dyDescent="0.25">
      <c r="A102" s="15"/>
      <c r="B102" s="4" t="s">
        <v>25</v>
      </c>
      <c r="C102" s="4"/>
      <c r="D102" s="6"/>
      <c r="E102" s="6"/>
      <c r="F102" s="10"/>
      <c r="G102" s="6"/>
      <c r="H102" s="6"/>
      <c r="I102" s="14"/>
      <c r="J102" s="6"/>
      <c r="K102" s="6"/>
      <c r="L102" s="14"/>
      <c r="M102" s="10">
        <v>1</v>
      </c>
      <c r="N102" s="10">
        <v>1</v>
      </c>
      <c r="O102" s="11"/>
      <c r="P102" s="11"/>
      <c r="Q102" s="11"/>
      <c r="R102" s="11"/>
      <c r="S102" s="11"/>
    </row>
    <row r="103" spans="1:19" ht="30" x14ac:dyDescent="0.25">
      <c r="A103" s="15"/>
      <c r="B103" s="4" t="s">
        <v>26</v>
      </c>
      <c r="C103" s="4"/>
      <c r="D103" s="6"/>
      <c r="E103" s="6"/>
      <c r="F103" s="10"/>
      <c r="G103" s="6"/>
      <c r="H103" s="6"/>
      <c r="I103" s="14"/>
      <c r="J103" s="6"/>
      <c r="K103" s="6"/>
      <c r="L103" s="14"/>
      <c r="M103" s="10"/>
      <c r="N103" s="10"/>
      <c r="O103" s="11"/>
      <c r="P103" s="11"/>
      <c r="Q103" s="11"/>
      <c r="R103" s="11"/>
      <c r="S103" s="11"/>
    </row>
    <row r="104" spans="1:19" ht="105" x14ac:dyDescent="0.25">
      <c r="A104" s="15">
        <v>37</v>
      </c>
      <c r="B104" s="4" t="s">
        <v>102</v>
      </c>
      <c r="C104" s="6"/>
      <c r="D104" s="6">
        <v>113</v>
      </c>
      <c r="E104" s="6">
        <v>99</v>
      </c>
      <c r="F104" s="14">
        <f t="shared" ref="F104" si="65">E104/D104*100-100</f>
        <v>-12.389380530973455</v>
      </c>
      <c r="G104" s="6">
        <v>59</v>
      </c>
      <c r="H104" s="6">
        <v>66</v>
      </c>
      <c r="I104" s="14">
        <f t="shared" ref="I104" si="66">H104/G104*100-100</f>
        <v>11.86440677966101</v>
      </c>
      <c r="J104" s="6">
        <v>75</v>
      </c>
      <c r="K104" s="6">
        <v>75</v>
      </c>
      <c r="L104" s="14">
        <f t="shared" ref="L104" si="67">K104/J104*100-100</f>
        <v>0</v>
      </c>
      <c r="M104" s="6">
        <f>M105+M106+M107+M108+M109+M110</f>
        <v>79</v>
      </c>
      <c r="N104" s="6">
        <f>N105+N106+N107+N108+N109+N110</f>
        <v>89</v>
      </c>
      <c r="O104" s="14">
        <f t="shared" ref="O104" si="68">N104/M104*100-100</f>
        <v>12.658227848101262</v>
      </c>
      <c r="P104" s="6">
        <f>D104+G104+J104+M104</f>
        <v>326</v>
      </c>
      <c r="Q104" s="6">
        <f>E104+H104+K104+N104</f>
        <v>329</v>
      </c>
      <c r="R104" s="14">
        <f t="shared" ref="R104" si="69">Q104/P104*100-100</f>
        <v>0.92024539877300526</v>
      </c>
      <c r="S104" s="11"/>
    </row>
    <row r="105" spans="1:19" ht="30" x14ac:dyDescent="0.25">
      <c r="A105" s="15"/>
      <c r="B105" s="4" t="s">
        <v>21</v>
      </c>
      <c r="C105" s="4"/>
      <c r="D105" s="6"/>
      <c r="E105" s="6"/>
      <c r="F105" s="10"/>
      <c r="G105" s="6"/>
      <c r="H105" s="6"/>
      <c r="I105" s="14"/>
      <c r="J105" s="6"/>
      <c r="K105" s="6"/>
      <c r="L105" s="14"/>
      <c r="M105" s="6">
        <v>2</v>
      </c>
      <c r="N105" s="6">
        <v>5</v>
      </c>
      <c r="O105" s="14"/>
      <c r="P105" s="11"/>
      <c r="Q105" s="11"/>
      <c r="R105" s="11"/>
      <c r="S105" s="11"/>
    </row>
    <row r="106" spans="1:19" ht="30" x14ac:dyDescent="0.25">
      <c r="A106" s="15"/>
      <c r="B106" s="4" t="s">
        <v>22</v>
      </c>
      <c r="C106" s="4"/>
      <c r="D106" s="6"/>
      <c r="E106" s="6"/>
      <c r="F106" s="10"/>
      <c r="G106" s="6"/>
      <c r="H106" s="6"/>
      <c r="I106" s="14"/>
      <c r="J106" s="6"/>
      <c r="K106" s="6"/>
      <c r="L106" s="14"/>
      <c r="M106" s="6">
        <v>22</v>
      </c>
      <c r="N106" s="6">
        <v>22</v>
      </c>
      <c r="O106" s="14"/>
      <c r="P106" s="11"/>
      <c r="Q106" s="11"/>
      <c r="R106" s="11"/>
      <c r="S106" s="11"/>
    </row>
    <row r="107" spans="1:19" ht="30" x14ac:dyDescent="0.25">
      <c r="A107" s="15"/>
      <c r="B107" s="4" t="s">
        <v>23</v>
      </c>
      <c r="C107" s="4"/>
      <c r="D107" s="6"/>
      <c r="E107" s="6"/>
      <c r="F107" s="10"/>
      <c r="G107" s="6"/>
      <c r="H107" s="6"/>
      <c r="I107" s="14"/>
      <c r="J107" s="6"/>
      <c r="K107" s="6"/>
      <c r="L107" s="14"/>
      <c r="M107" s="6">
        <v>14</v>
      </c>
      <c r="N107" s="6">
        <v>31</v>
      </c>
      <c r="O107" s="14"/>
      <c r="P107" s="11"/>
      <c r="Q107" s="11"/>
      <c r="R107" s="11"/>
      <c r="S107" s="11"/>
    </row>
    <row r="108" spans="1:19" ht="215.25" customHeight="1" x14ac:dyDescent="0.25">
      <c r="A108" s="15"/>
      <c r="B108" s="4" t="s">
        <v>24</v>
      </c>
      <c r="C108" s="4"/>
      <c r="D108" s="6"/>
      <c r="E108" s="6"/>
      <c r="F108" s="10"/>
      <c r="G108" s="6"/>
      <c r="H108" s="6"/>
      <c r="I108" s="14"/>
      <c r="J108" s="6"/>
      <c r="K108" s="6"/>
      <c r="L108" s="14"/>
      <c r="M108" s="6">
        <v>16</v>
      </c>
      <c r="N108" s="6">
        <v>5</v>
      </c>
      <c r="O108" s="14"/>
      <c r="P108" s="11"/>
      <c r="Q108" s="11"/>
      <c r="R108" s="11"/>
      <c r="S108" s="4" t="s">
        <v>235</v>
      </c>
    </row>
    <row r="109" spans="1:19" ht="30" x14ac:dyDescent="0.25">
      <c r="A109" s="15"/>
      <c r="B109" s="4" t="s">
        <v>25</v>
      </c>
      <c r="C109" s="4"/>
      <c r="D109" s="6"/>
      <c r="E109" s="6"/>
      <c r="F109" s="10"/>
      <c r="G109" s="6"/>
      <c r="H109" s="6"/>
      <c r="I109" s="14"/>
      <c r="J109" s="6"/>
      <c r="K109" s="6"/>
      <c r="L109" s="14"/>
      <c r="M109" s="6">
        <v>8</v>
      </c>
      <c r="N109" s="6">
        <v>9</v>
      </c>
      <c r="O109" s="14"/>
      <c r="P109" s="11"/>
      <c r="Q109" s="11"/>
      <c r="R109" s="11"/>
      <c r="S109" s="11"/>
    </row>
    <row r="110" spans="1:19" ht="30" x14ac:dyDescent="0.25">
      <c r="A110" s="15"/>
      <c r="B110" s="4" t="s">
        <v>26</v>
      </c>
      <c r="C110" s="4"/>
      <c r="D110" s="6"/>
      <c r="E110" s="6"/>
      <c r="F110" s="10"/>
      <c r="G110" s="6"/>
      <c r="H110" s="6"/>
      <c r="I110" s="14"/>
      <c r="J110" s="6"/>
      <c r="K110" s="6"/>
      <c r="L110" s="14"/>
      <c r="M110" s="6">
        <v>17</v>
      </c>
      <c r="N110" s="6">
        <v>17</v>
      </c>
      <c r="O110" s="14"/>
      <c r="P110" s="11"/>
      <c r="Q110" s="11"/>
      <c r="R110" s="11"/>
      <c r="S110" s="11"/>
    </row>
    <row r="111" spans="1:19" ht="93" customHeight="1" x14ac:dyDescent="0.25">
      <c r="A111" s="15">
        <v>38</v>
      </c>
      <c r="B111" s="4" t="s">
        <v>103</v>
      </c>
      <c r="C111" s="4"/>
      <c r="D111" s="6">
        <v>1</v>
      </c>
      <c r="E111" s="6">
        <v>2</v>
      </c>
      <c r="F111" s="14">
        <f t="shared" ref="F111:F117" si="70">E111/D111*100-100</f>
        <v>100</v>
      </c>
      <c r="G111" s="6"/>
      <c r="H111" s="6"/>
      <c r="I111" s="14"/>
      <c r="J111" s="6"/>
      <c r="K111" s="6"/>
      <c r="L111" s="14"/>
      <c r="M111" s="11"/>
      <c r="N111" s="11"/>
      <c r="O111" s="11"/>
      <c r="P111" s="6">
        <v>1</v>
      </c>
      <c r="Q111" s="6">
        <v>2</v>
      </c>
      <c r="R111" s="14">
        <f t="shared" ref="R111:R112" si="71">Q111/P111*100-100</f>
        <v>100</v>
      </c>
      <c r="S111" s="11"/>
    </row>
    <row r="112" spans="1:19" ht="112.5" customHeight="1" x14ac:dyDescent="0.25">
      <c r="A112" s="15">
        <v>39</v>
      </c>
      <c r="B112" s="4" t="s">
        <v>104</v>
      </c>
      <c r="C112" s="4"/>
      <c r="D112" s="6">
        <v>4</v>
      </c>
      <c r="E112" s="6">
        <v>4</v>
      </c>
      <c r="F112" s="14">
        <f t="shared" si="70"/>
        <v>0</v>
      </c>
      <c r="G112" s="6">
        <v>1</v>
      </c>
      <c r="H112" s="6">
        <v>3</v>
      </c>
      <c r="I112" s="14">
        <f t="shared" ref="I112" si="72">H112/G112*100-100</f>
        <v>200</v>
      </c>
      <c r="J112" s="6">
        <v>6</v>
      </c>
      <c r="K112" s="6">
        <v>6</v>
      </c>
      <c r="L112" s="14">
        <f t="shared" ref="L112:L117" si="73">K112/J112*100-100</f>
        <v>0</v>
      </c>
      <c r="M112" s="6">
        <v>2</v>
      </c>
      <c r="N112" s="6">
        <v>6</v>
      </c>
      <c r="O112" s="14">
        <f t="shared" ref="O112" si="74">N112/M112*100-100</f>
        <v>200</v>
      </c>
      <c r="P112" s="6">
        <f>D112+G112+J112+M112</f>
        <v>13</v>
      </c>
      <c r="Q112" s="6">
        <f>E112+H112+K112+N112</f>
        <v>19</v>
      </c>
      <c r="R112" s="14">
        <f t="shared" si="71"/>
        <v>46.153846153846132</v>
      </c>
      <c r="S112" s="11"/>
    </row>
    <row r="113" spans="1:19" ht="210" x14ac:dyDescent="0.25">
      <c r="A113" s="15">
        <v>40</v>
      </c>
      <c r="B113" s="4" t="s">
        <v>105</v>
      </c>
      <c r="C113" s="4"/>
      <c r="D113" s="6">
        <v>25</v>
      </c>
      <c r="E113" s="6">
        <v>25</v>
      </c>
      <c r="F113" s="14">
        <f t="shared" si="70"/>
        <v>0</v>
      </c>
      <c r="G113" s="6"/>
      <c r="H113" s="6"/>
      <c r="I113" s="14"/>
      <c r="J113" s="6">
        <v>25</v>
      </c>
      <c r="K113" s="6">
        <v>25</v>
      </c>
      <c r="L113" s="14">
        <f t="shared" si="73"/>
        <v>0</v>
      </c>
      <c r="M113" s="11"/>
      <c r="N113" s="11"/>
      <c r="O113" s="11"/>
      <c r="P113" s="6">
        <f>D113+J113</f>
        <v>50</v>
      </c>
      <c r="Q113" s="6">
        <f>E113+K113</f>
        <v>50</v>
      </c>
      <c r="R113" s="14">
        <f t="shared" ref="R113:R114" si="75">Q113/P113*100-100</f>
        <v>0</v>
      </c>
      <c r="S113" s="11"/>
    </row>
    <row r="114" spans="1:19" ht="150" x14ac:dyDescent="0.25">
      <c r="A114" s="15">
        <v>41</v>
      </c>
      <c r="B114" s="4" t="s">
        <v>106</v>
      </c>
      <c r="C114" s="4"/>
      <c r="D114" s="6">
        <v>1000</v>
      </c>
      <c r="E114" s="6">
        <v>820</v>
      </c>
      <c r="F114" s="14">
        <f t="shared" si="70"/>
        <v>-18</v>
      </c>
      <c r="G114" s="16">
        <v>1100</v>
      </c>
      <c r="H114" s="6">
        <v>994</v>
      </c>
      <c r="I114" s="14">
        <f t="shared" ref="I114:I117" si="76">H114/G114*100-100</f>
        <v>-9.636363636363626</v>
      </c>
      <c r="J114" s="16">
        <v>1100</v>
      </c>
      <c r="K114" s="16">
        <v>1148</v>
      </c>
      <c r="L114" s="14">
        <f t="shared" si="73"/>
        <v>4.363636363636374</v>
      </c>
      <c r="M114" s="16">
        <v>1100</v>
      </c>
      <c r="N114" s="16">
        <v>1201</v>
      </c>
      <c r="O114" s="14">
        <f t="shared" ref="O114" si="77">N114/M114*100-100</f>
        <v>9.181818181818187</v>
      </c>
      <c r="P114" s="16">
        <f>D114+G114+J114+M114</f>
        <v>4300</v>
      </c>
      <c r="Q114" s="16">
        <f>E114+H114+K114+N114</f>
        <v>4163</v>
      </c>
      <c r="R114" s="14">
        <f t="shared" si="75"/>
        <v>-3.1860465116279073</v>
      </c>
      <c r="S114" s="11"/>
    </row>
    <row r="115" spans="1:19" ht="105" x14ac:dyDescent="0.25">
      <c r="A115" s="15">
        <v>42</v>
      </c>
      <c r="B115" s="4" t="s">
        <v>107</v>
      </c>
      <c r="C115" s="4"/>
      <c r="D115" s="6">
        <v>1</v>
      </c>
      <c r="E115" s="6">
        <v>1</v>
      </c>
      <c r="F115" s="14">
        <f t="shared" si="70"/>
        <v>0</v>
      </c>
      <c r="G115" s="6">
        <v>1</v>
      </c>
      <c r="H115" s="6">
        <v>1</v>
      </c>
      <c r="I115" s="14">
        <f t="shared" si="76"/>
        <v>0</v>
      </c>
      <c r="J115" s="6">
        <v>1</v>
      </c>
      <c r="K115" s="6">
        <v>1</v>
      </c>
      <c r="L115" s="14">
        <f t="shared" si="73"/>
        <v>0</v>
      </c>
      <c r="M115" s="11"/>
      <c r="N115" s="11"/>
      <c r="O115" s="11"/>
      <c r="P115" s="6">
        <f>D115+G115+J115</f>
        <v>3</v>
      </c>
      <c r="Q115" s="6">
        <f>E115+H115+K115</f>
        <v>3</v>
      </c>
      <c r="R115" s="14">
        <f t="shared" ref="R115:R116" si="78">Q115/P115*100-100</f>
        <v>0</v>
      </c>
      <c r="S115" s="11"/>
    </row>
    <row r="116" spans="1:19" ht="255" x14ac:dyDescent="0.25">
      <c r="A116" s="15">
        <v>43</v>
      </c>
      <c r="B116" s="20" t="s">
        <v>108</v>
      </c>
      <c r="C116" s="4"/>
      <c r="D116" s="6">
        <v>2</v>
      </c>
      <c r="E116" s="6">
        <v>2</v>
      </c>
      <c r="F116" s="14">
        <f t="shared" si="70"/>
        <v>0</v>
      </c>
      <c r="G116" s="6">
        <v>1</v>
      </c>
      <c r="H116" s="6">
        <v>2</v>
      </c>
      <c r="I116" s="14">
        <f t="shared" si="76"/>
        <v>100</v>
      </c>
      <c r="J116" s="6">
        <v>2</v>
      </c>
      <c r="K116" s="6">
        <v>2</v>
      </c>
      <c r="L116" s="14">
        <f t="shared" si="73"/>
        <v>0</v>
      </c>
      <c r="M116" s="6">
        <v>1</v>
      </c>
      <c r="N116" s="6">
        <v>1</v>
      </c>
      <c r="O116" s="14">
        <f t="shared" ref="O116" si="79">N116/M116*100-100</f>
        <v>0</v>
      </c>
      <c r="P116" s="6">
        <f>D116+G116+J116+M116</f>
        <v>6</v>
      </c>
      <c r="Q116" s="6">
        <f>E116+H116+K116+N116</f>
        <v>7</v>
      </c>
      <c r="R116" s="14">
        <f t="shared" si="78"/>
        <v>16.666666666666671</v>
      </c>
      <c r="S116" s="11"/>
    </row>
    <row r="117" spans="1:19" ht="150" x14ac:dyDescent="0.25">
      <c r="A117" s="15">
        <v>44</v>
      </c>
      <c r="B117" s="20" t="s">
        <v>109</v>
      </c>
      <c r="C117" s="4" t="s">
        <v>111</v>
      </c>
      <c r="D117" s="6">
        <v>150</v>
      </c>
      <c r="E117" s="6">
        <v>354.2</v>
      </c>
      <c r="F117" s="14">
        <f t="shared" si="70"/>
        <v>136.1333333333333</v>
      </c>
      <c r="G117" s="6">
        <v>50</v>
      </c>
      <c r="H117" s="6">
        <v>377.1</v>
      </c>
      <c r="I117" s="14">
        <f t="shared" si="76"/>
        <v>654.20000000000005</v>
      </c>
      <c r="J117" s="6">
        <v>50</v>
      </c>
      <c r="K117" s="6">
        <v>102</v>
      </c>
      <c r="L117" s="14">
        <f t="shared" si="73"/>
        <v>104</v>
      </c>
      <c r="M117" s="6">
        <f>M118+M119+M120+M121</f>
        <v>32</v>
      </c>
      <c r="N117" s="6">
        <f>N118+N119+N120+N121</f>
        <v>42.93</v>
      </c>
      <c r="O117" s="14">
        <f t="shared" ref="O117:O119" si="80">N117/M117*100-100</f>
        <v>34.15625</v>
      </c>
      <c r="P117" s="6">
        <f>D117+G117+J117+M117</f>
        <v>282</v>
      </c>
      <c r="Q117" s="6">
        <f>E117+H117+K117+N117</f>
        <v>876.2299999999999</v>
      </c>
      <c r="R117" s="14">
        <f t="shared" ref="R117" si="81">Q117/P117*100-100</f>
        <v>210.71985815602835</v>
      </c>
      <c r="S117" s="11"/>
    </row>
    <row r="118" spans="1:19" ht="76.5" customHeight="1" x14ac:dyDescent="0.25">
      <c r="A118" s="15"/>
      <c r="B118" s="4" t="s">
        <v>22</v>
      </c>
      <c r="C118" s="4"/>
      <c r="D118" s="6"/>
      <c r="E118" s="6"/>
      <c r="F118" s="10"/>
      <c r="G118" s="6"/>
      <c r="H118" s="6"/>
      <c r="I118" s="14"/>
      <c r="J118" s="6"/>
      <c r="K118" s="6"/>
      <c r="L118" s="14"/>
      <c r="M118" s="35">
        <v>20</v>
      </c>
      <c r="N118" s="35">
        <v>9.6300000000000008</v>
      </c>
      <c r="O118" s="36">
        <f t="shared" si="80"/>
        <v>-51.849999999999994</v>
      </c>
      <c r="P118" s="11"/>
      <c r="Q118" s="11"/>
      <c r="R118" s="11"/>
      <c r="S118" s="4" t="s">
        <v>230</v>
      </c>
    </row>
    <row r="119" spans="1:19" ht="30" x14ac:dyDescent="0.25">
      <c r="A119" s="15"/>
      <c r="B119" s="4" t="s">
        <v>23</v>
      </c>
      <c r="C119" s="4"/>
      <c r="D119" s="6"/>
      <c r="E119" s="6"/>
      <c r="F119" s="10"/>
      <c r="G119" s="6"/>
      <c r="H119" s="6"/>
      <c r="I119" s="14"/>
      <c r="J119" s="6"/>
      <c r="K119" s="6"/>
      <c r="L119" s="14"/>
      <c r="M119" s="35">
        <v>1</v>
      </c>
      <c r="N119" s="35">
        <v>3.3</v>
      </c>
      <c r="O119" s="36">
        <f t="shared" si="80"/>
        <v>230</v>
      </c>
      <c r="P119" s="11"/>
      <c r="Q119" s="11"/>
      <c r="R119" s="11"/>
      <c r="S119" s="11"/>
    </row>
    <row r="120" spans="1:19" ht="30" x14ac:dyDescent="0.25">
      <c r="A120" s="15"/>
      <c r="B120" s="4" t="s">
        <v>24</v>
      </c>
      <c r="C120" s="4"/>
      <c r="D120" s="6"/>
      <c r="E120" s="6"/>
      <c r="F120" s="10"/>
      <c r="G120" s="6"/>
      <c r="H120" s="6"/>
      <c r="I120" s="14"/>
      <c r="J120" s="6"/>
      <c r="K120" s="6"/>
      <c r="L120" s="14"/>
      <c r="M120" s="10">
        <v>1</v>
      </c>
      <c r="N120" s="10">
        <v>20</v>
      </c>
      <c r="O120" s="9"/>
      <c r="P120" s="11"/>
      <c r="Q120" s="11"/>
      <c r="R120" s="11"/>
      <c r="S120" s="11"/>
    </row>
    <row r="121" spans="1:19" ht="30" x14ac:dyDescent="0.25">
      <c r="A121" s="15"/>
      <c r="B121" s="4" t="s">
        <v>25</v>
      </c>
      <c r="C121" s="4"/>
      <c r="D121" s="6"/>
      <c r="E121" s="6"/>
      <c r="F121" s="10"/>
      <c r="G121" s="6"/>
      <c r="H121" s="6"/>
      <c r="I121" s="14"/>
      <c r="J121" s="6"/>
      <c r="K121" s="6"/>
      <c r="L121" s="14"/>
      <c r="M121" s="10">
        <v>10</v>
      </c>
      <c r="N121" s="10">
        <v>10</v>
      </c>
      <c r="O121" s="9"/>
      <c r="P121" s="11"/>
      <c r="Q121" s="11"/>
      <c r="R121" s="11"/>
      <c r="S121" s="11"/>
    </row>
    <row r="122" spans="1:19" ht="165" x14ac:dyDescent="0.25">
      <c r="A122" s="15">
        <v>45</v>
      </c>
      <c r="B122" s="4" t="s">
        <v>110</v>
      </c>
      <c r="C122" s="4"/>
      <c r="D122" s="6">
        <v>160</v>
      </c>
      <c r="E122" s="6">
        <v>776</v>
      </c>
      <c r="F122" s="14">
        <f t="shared" ref="F122:F127" si="82">E122/D122*100-100</f>
        <v>384.99999999999994</v>
      </c>
      <c r="G122" s="6"/>
      <c r="H122" s="6"/>
      <c r="I122" s="14"/>
      <c r="J122" s="6"/>
      <c r="K122" s="6"/>
      <c r="L122" s="14"/>
      <c r="M122" s="11"/>
      <c r="N122" s="11"/>
      <c r="O122" s="11"/>
      <c r="P122" s="6">
        <v>160</v>
      </c>
      <c r="Q122" s="6">
        <v>776</v>
      </c>
      <c r="R122" s="14">
        <f t="shared" ref="R122:R125" si="83">Q122/P122*100-100</f>
        <v>384.99999999999994</v>
      </c>
      <c r="S122" s="11"/>
    </row>
    <row r="123" spans="1:19" ht="75.75" customHeight="1" x14ac:dyDescent="0.25">
      <c r="A123" s="15">
        <v>46</v>
      </c>
      <c r="B123" s="4" t="s">
        <v>112</v>
      </c>
      <c r="C123" s="4" t="s">
        <v>113</v>
      </c>
      <c r="D123" s="6">
        <v>4</v>
      </c>
      <c r="E123" s="6">
        <v>13</v>
      </c>
      <c r="F123" s="14">
        <f t="shared" si="82"/>
        <v>225</v>
      </c>
      <c r="G123" s="6"/>
      <c r="H123" s="6"/>
      <c r="I123" s="14"/>
      <c r="J123" s="6"/>
      <c r="K123" s="6"/>
      <c r="L123" s="14"/>
      <c r="M123" s="11"/>
      <c r="N123" s="11"/>
      <c r="O123" s="11"/>
      <c r="P123" s="6">
        <v>4</v>
      </c>
      <c r="Q123" s="6">
        <v>13</v>
      </c>
      <c r="R123" s="14">
        <f t="shared" si="83"/>
        <v>225</v>
      </c>
      <c r="S123" s="11"/>
    </row>
    <row r="124" spans="1:19" ht="135" x14ac:dyDescent="0.25">
      <c r="A124" s="15">
        <v>47</v>
      </c>
      <c r="B124" s="4" t="s">
        <v>114</v>
      </c>
      <c r="C124" s="4"/>
      <c r="D124" s="6">
        <v>3</v>
      </c>
      <c r="E124" s="6">
        <v>14</v>
      </c>
      <c r="F124" s="14">
        <f t="shared" si="82"/>
        <v>366.66666666666669</v>
      </c>
      <c r="G124" s="6">
        <v>3</v>
      </c>
      <c r="H124" s="6">
        <v>9</v>
      </c>
      <c r="I124" s="14">
        <f t="shared" ref="I124:I125" si="84">H124/G124*100-100</f>
        <v>200</v>
      </c>
      <c r="J124" s="6">
        <v>3</v>
      </c>
      <c r="K124" s="6">
        <v>3</v>
      </c>
      <c r="L124" s="14">
        <f t="shared" ref="L124:L125" si="85">K124/J124*100-100</f>
        <v>0</v>
      </c>
      <c r="M124" s="11"/>
      <c r="N124" s="11"/>
      <c r="O124" s="11"/>
      <c r="P124" s="6">
        <f>D124+G124+J124</f>
        <v>9</v>
      </c>
      <c r="Q124" s="6">
        <f>E124+H124+K124</f>
        <v>26</v>
      </c>
      <c r="R124" s="14">
        <f t="shared" si="83"/>
        <v>188.88888888888886</v>
      </c>
      <c r="S124" s="11"/>
    </row>
    <row r="125" spans="1:19" ht="105" x14ac:dyDescent="0.25">
      <c r="A125" s="15">
        <v>48</v>
      </c>
      <c r="B125" s="4" t="s">
        <v>115</v>
      </c>
      <c r="C125" s="4"/>
      <c r="D125" s="6">
        <v>2</v>
      </c>
      <c r="E125" s="6">
        <v>2</v>
      </c>
      <c r="F125" s="14">
        <f t="shared" si="82"/>
        <v>0</v>
      </c>
      <c r="G125" s="6">
        <v>6</v>
      </c>
      <c r="H125" s="6">
        <v>6</v>
      </c>
      <c r="I125" s="14">
        <f t="shared" si="84"/>
        <v>0</v>
      </c>
      <c r="J125" s="6">
        <v>4</v>
      </c>
      <c r="K125" s="6">
        <v>12</v>
      </c>
      <c r="L125" s="14">
        <f t="shared" si="85"/>
        <v>200</v>
      </c>
      <c r="M125" s="6">
        <v>4</v>
      </c>
      <c r="N125" s="6">
        <v>2</v>
      </c>
      <c r="O125" s="14">
        <f t="shared" ref="O125" si="86">N125/M125*100-100</f>
        <v>-50</v>
      </c>
      <c r="P125" s="6">
        <f>D125+G125+J125+M125</f>
        <v>16</v>
      </c>
      <c r="Q125" s="6">
        <f>E125+H125+K125+N125</f>
        <v>22</v>
      </c>
      <c r="R125" s="14">
        <f t="shared" si="83"/>
        <v>37.5</v>
      </c>
      <c r="S125" s="11"/>
    </row>
    <row r="126" spans="1:19" ht="90" x14ac:dyDescent="0.25">
      <c r="A126" s="15">
        <v>49</v>
      </c>
      <c r="B126" s="4" t="s">
        <v>116</v>
      </c>
      <c r="C126" s="4"/>
      <c r="D126" s="6">
        <v>9</v>
      </c>
      <c r="E126" s="6">
        <v>9</v>
      </c>
      <c r="F126" s="14">
        <f t="shared" si="82"/>
        <v>0</v>
      </c>
      <c r="G126" s="6"/>
      <c r="H126" s="6"/>
      <c r="I126" s="14"/>
      <c r="J126" s="6"/>
      <c r="K126" s="6"/>
      <c r="L126" s="14"/>
      <c r="M126" s="11"/>
      <c r="N126" s="11"/>
      <c r="O126" s="11"/>
      <c r="P126" s="6">
        <v>9</v>
      </c>
      <c r="Q126" s="6">
        <v>9</v>
      </c>
      <c r="R126" s="14">
        <f t="shared" ref="R126:R127" si="87">Q126/P126*100-100</f>
        <v>0</v>
      </c>
      <c r="S126" s="11"/>
    </row>
    <row r="127" spans="1:19" ht="120" x14ac:dyDescent="0.25">
      <c r="A127" s="15">
        <v>50</v>
      </c>
      <c r="B127" s="4" t="s">
        <v>117</v>
      </c>
      <c r="C127" s="4"/>
      <c r="D127" s="6">
        <v>5600</v>
      </c>
      <c r="E127" s="6">
        <v>14652</v>
      </c>
      <c r="F127" s="14">
        <f t="shared" si="82"/>
        <v>161.64285714285717</v>
      </c>
      <c r="G127" s="16">
        <v>6500</v>
      </c>
      <c r="H127" s="16">
        <v>8230</v>
      </c>
      <c r="I127" s="14">
        <f t="shared" ref="I127" si="88">H127/G127*100-100</f>
        <v>26.615384615384613</v>
      </c>
      <c r="J127" s="6">
        <v>600</v>
      </c>
      <c r="K127" s="16">
        <v>1800</v>
      </c>
      <c r="L127" s="14">
        <f t="shared" ref="L127" si="89">K127/J127*100-100</f>
        <v>200</v>
      </c>
      <c r="M127" s="6">
        <f>M128</f>
        <v>250</v>
      </c>
      <c r="N127" s="6">
        <f>N128</f>
        <v>1512</v>
      </c>
      <c r="O127" s="14">
        <f t="shared" ref="O127" si="90">N127/M127*100-100</f>
        <v>504.79999999999995</v>
      </c>
      <c r="P127" s="6">
        <f>D127+G127+J127+M127</f>
        <v>12950</v>
      </c>
      <c r="Q127" s="6">
        <f>E127+H127+K127+N127</f>
        <v>26194</v>
      </c>
      <c r="R127" s="14">
        <f t="shared" si="87"/>
        <v>102.27027027027029</v>
      </c>
      <c r="S127" s="11"/>
    </row>
    <row r="128" spans="1:19" ht="30" x14ac:dyDescent="0.25">
      <c r="A128" s="15"/>
      <c r="B128" s="4" t="s">
        <v>21</v>
      </c>
      <c r="C128" s="4"/>
      <c r="D128" s="6"/>
      <c r="E128" s="6"/>
      <c r="F128" s="10"/>
      <c r="G128" s="6"/>
      <c r="H128" s="6"/>
      <c r="I128" s="14"/>
      <c r="J128" s="6"/>
      <c r="K128" s="6"/>
      <c r="L128" s="14"/>
      <c r="M128" s="6">
        <v>250</v>
      </c>
      <c r="N128" s="16">
        <v>1512</v>
      </c>
      <c r="O128" s="14"/>
      <c r="P128" s="11"/>
      <c r="Q128" s="11"/>
      <c r="R128" s="11"/>
      <c r="S128" s="11"/>
    </row>
    <row r="129" spans="1:19" ht="30" x14ac:dyDescent="0.25">
      <c r="A129" s="15"/>
      <c r="B129" s="4" t="s">
        <v>22</v>
      </c>
      <c r="C129" s="4"/>
      <c r="D129" s="6"/>
      <c r="E129" s="6"/>
      <c r="F129" s="10"/>
      <c r="G129" s="6"/>
      <c r="H129" s="6"/>
      <c r="I129" s="14"/>
      <c r="J129" s="6"/>
      <c r="K129" s="6"/>
      <c r="L129" s="14"/>
      <c r="M129" s="6"/>
      <c r="N129" s="16"/>
      <c r="O129" s="14"/>
      <c r="P129" s="11"/>
      <c r="Q129" s="11"/>
      <c r="R129" s="11"/>
      <c r="S129" s="11"/>
    </row>
    <row r="130" spans="1:19" ht="60" x14ac:dyDescent="0.25">
      <c r="A130" s="15">
        <v>51</v>
      </c>
      <c r="B130" s="4" t="s">
        <v>118</v>
      </c>
      <c r="C130" s="4" t="s">
        <v>34</v>
      </c>
      <c r="D130" s="6">
        <v>5</v>
      </c>
      <c r="E130" s="6">
        <v>5</v>
      </c>
      <c r="F130" s="14">
        <f t="shared" ref="F130:F132" si="91">E130/D130*100-100</f>
        <v>0</v>
      </c>
      <c r="G130" s="6"/>
      <c r="H130" s="6"/>
      <c r="I130" s="14"/>
      <c r="J130" s="6"/>
      <c r="K130" s="6"/>
      <c r="L130" s="14"/>
      <c r="M130" s="11"/>
      <c r="N130" s="11"/>
      <c r="O130" s="11"/>
      <c r="P130" s="6">
        <v>5</v>
      </c>
      <c r="Q130" s="6">
        <v>5</v>
      </c>
      <c r="R130" s="14">
        <f t="shared" ref="R130" si="92">Q130/P130*100-100</f>
        <v>0</v>
      </c>
      <c r="S130" s="11"/>
    </row>
    <row r="131" spans="1:19" x14ac:dyDescent="0.25">
      <c r="A131" s="42" t="s">
        <v>119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</row>
    <row r="132" spans="1:19" ht="90" x14ac:dyDescent="0.25">
      <c r="A132" s="15">
        <v>52</v>
      </c>
      <c r="B132" s="4" t="s">
        <v>120</v>
      </c>
      <c r="C132" s="4"/>
      <c r="D132" s="6">
        <v>1</v>
      </c>
      <c r="E132" s="6">
        <v>0</v>
      </c>
      <c r="F132" s="14">
        <f t="shared" si="91"/>
        <v>-100</v>
      </c>
      <c r="G132" s="6"/>
      <c r="H132" s="6"/>
      <c r="I132" s="14"/>
      <c r="J132" s="6"/>
      <c r="K132" s="6"/>
      <c r="L132" s="14"/>
      <c r="M132" s="11"/>
      <c r="N132" s="11"/>
      <c r="O132" s="11"/>
      <c r="P132" s="6">
        <v>1</v>
      </c>
      <c r="Q132" s="6">
        <v>0</v>
      </c>
      <c r="R132" s="14">
        <f t="shared" ref="R132" si="93">Q132/P132*100-100</f>
        <v>-100</v>
      </c>
      <c r="S132" s="4" t="s">
        <v>236</v>
      </c>
    </row>
    <row r="133" spans="1:19" x14ac:dyDescent="0.25">
      <c r="A133" s="47" t="s">
        <v>121</v>
      </c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 x14ac:dyDescent="0.25">
      <c r="A134" s="42" t="s">
        <v>122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</row>
    <row r="135" spans="1:19" ht="255" x14ac:dyDescent="0.25">
      <c r="A135" s="15">
        <v>53</v>
      </c>
      <c r="B135" s="4" t="s">
        <v>123</v>
      </c>
      <c r="C135" s="4" t="s">
        <v>124</v>
      </c>
      <c r="D135" s="6">
        <v>366</v>
      </c>
      <c r="E135" s="6">
        <v>366</v>
      </c>
      <c r="F135" s="14">
        <f t="shared" ref="F135" si="94">E135/D135*100-100</f>
        <v>0</v>
      </c>
      <c r="G135" s="6"/>
      <c r="H135" s="6"/>
      <c r="I135" s="14"/>
      <c r="J135" s="6"/>
      <c r="K135" s="6"/>
      <c r="L135" s="14"/>
      <c r="M135" s="11"/>
      <c r="N135" s="11"/>
      <c r="O135" s="11"/>
      <c r="P135" s="6">
        <v>366</v>
      </c>
      <c r="Q135" s="6">
        <v>366</v>
      </c>
      <c r="R135" s="14">
        <f t="shared" ref="R135" si="95">Q135/P135*100-100</f>
        <v>0</v>
      </c>
      <c r="S135" s="11"/>
    </row>
    <row r="136" spans="1:19" ht="180" x14ac:dyDescent="0.25">
      <c r="A136" s="15">
        <v>54</v>
      </c>
      <c r="B136" s="4" t="s">
        <v>125</v>
      </c>
      <c r="C136" s="4" t="s">
        <v>126</v>
      </c>
      <c r="D136" s="6"/>
      <c r="E136" s="6"/>
      <c r="F136" s="10"/>
      <c r="G136" s="6"/>
      <c r="H136" s="6"/>
      <c r="I136" s="14"/>
      <c r="J136" s="6"/>
      <c r="K136" s="6"/>
      <c r="L136" s="14"/>
      <c r="M136" s="11"/>
      <c r="N136" s="11"/>
      <c r="O136" s="11"/>
      <c r="P136" s="11"/>
      <c r="Q136" s="11"/>
      <c r="R136" s="11"/>
      <c r="S136" s="11"/>
    </row>
    <row r="137" spans="1:19" x14ac:dyDescent="0.25">
      <c r="A137" s="15"/>
      <c r="B137" s="4" t="s">
        <v>127</v>
      </c>
      <c r="C137" s="4"/>
      <c r="D137" s="6">
        <v>83</v>
      </c>
      <c r="E137" s="6">
        <v>83</v>
      </c>
      <c r="F137" s="14">
        <f t="shared" ref="F137:F142" si="96">E137/D137*100-100</f>
        <v>0</v>
      </c>
      <c r="G137" s="6"/>
      <c r="H137" s="6"/>
      <c r="I137" s="14"/>
      <c r="J137" s="6"/>
      <c r="K137" s="6"/>
      <c r="L137" s="14"/>
      <c r="M137" s="11"/>
      <c r="N137" s="11"/>
      <c r="O137" s="11"/>
      <c r="P137" s="6">
        <v>83</v>
      </c>
      <c r="Q137" s="6">
        <v>83</v>
      </c>
      <c r="R137" s="14">
        <f t="shared" ref="R137:R139" si="97">Q137/P137*100-100</f>
        <v>0</v>
      </c>
      <c r="S137" s="11"/>
    </row>
    <row r="138" spans="1:19" ht="75" x14ac:dyDescent="0.25">
      <c r="A138" s="15"/>
      <c r="B138" s="4" t="s">
        <v>128</v>
      </c>
      <c r="C138" s="4"/>
      <c r="D138" s="6">
        <v>1.3</v>
      </c>
      <c r="E138" s="6">
        <v>1.3</v>
      </c>
      <c r="F138" s="14">
        <f t="shared" si="96"/>
        <v>0</v>
      </c>
      <c r="G138" s="6"/>
      <c r="H138" s="6"/>
      <c r="I138" s="14"/>
      <c r="J138" s="6"/>
      <c r="K138" s="6"/>
      <c r="L138" s="14"/>
      <c r="M138" s="11"/>
      <c r="N138" s="11"/>
      <c r="O138" s="11"/>
      <c r="P138" s="6">
        <v>1.3</v>
      </c>
      <c r="Q138" s="6">
        <v>1.3</v>
      </c>
      <c r="R138" s="14">
        <f t="shared" si="97"/>
        <v>0</v>
      </c>
      <c r="S138" s="11"/>
    </row>
    <row r="139" spans="1:19" ht="300" x14ac:dyDescent="0.25">
      <c r="A139" s="15">
        <v>55</v>
      </c>
      <c r="B139" s="4" t="s">
        <v>129</v>
      </c>
      <c r="C139" s="4" t="s">
        <v>130</v>
      </c>
      <c r="D139" s="6">
        <v>366</v>
      </c>
      <c r="E139" s="6">
        <v>366</v>
      </c>
      <c r="F139" s="14">
        <f t="shared" si="96"/>
        <v>0</v>
      </c>
      <c r="G139" s="6"/>
      <c r="H139" s="6"/>
      <c r="I139" s="14"/>
      <c r="J139" s="6"/>
      <c r="K139" s="6"/>
      <c r="L139" s="14"/>
      <c r="M139" s="11"/>
      <c r="N139" s="11"/>
      <c r="O139" s="11"/>
      <c r="P139" s="6">
        <v>366</v>
      </c>
      <c r="Q139" s="6">
        <v>366</v>
      </c>
      <c r="R139" s="14">
        <f t="shared" si="97"/>
        <v>0</v>
      </c>
      <c r="S139" s="11"/>
    </row>
    <row r="140" spans="1:19" ht="180" x14ac:dyDescent="0.25">
      <c r="A140" s="15">
        <v>56</v>
      </c>
      <c r="B140" s="4" t="s">
        <v>131</v>
      </c>
      <c r="C140" s="4"/>
      <c r="D140" s="6"/>
      <c r="E140" s="6"/>
      <c r="F140" s="10"/>
      <c r="G140" s="6"/>
      <c r="H140" s="6"/>
      <c r="I140" s="14"/>
      <c r="J140" s="6"/>
      <c r="K140" s="6"/>
      <c r="L140" s="14"/>
      <c r="M140" s="11"/>
      <c r="N140" s="11"/>
      <c r="O140" s="11"/>
      <c r="P140" s="11"/>
      <c r="Q140" s="11"/>
      <c r="R140" s="11"/>
      <c r="S140" s="11"/>
    </row>
    <row r="141" spans="1:19" x14ac:dyDescent="0.25">
      <c r="A141" s="15"/>
      <c r="B141" s="4" t="s">
        <v>132</v>
      </c>
      <c r="C141" s="4"/>
      <c r="D141" s="6">
        <v>120</v>
      </c>
      <c r="E141" s="6">
        <v>184</v>
      </c>
      <c r="F141" s="14">
        <f t="shared" si="96"/>
        <v>53.333333333333343</v>
      </c>
      <c r="G141" s="6">
        <v>120</v>
      </c>
      <c r="H141" s="6">
        <v>120</v>
      </c>
      <c r="I141" s="14">
        <f t="shared" ref="I141:I143" si="98">H141/G141*100-100</f>
        <v>0</v>
      </c>
      <c r="J141" s="6">
        <v>120</v>
      </c>
      <c r="K141" s="6">
        <v>120</v>
      </c>
      <c r="L141" s="14">
        <f t="shared" ref="L141:L143" si="99">K141/J141*100-100</f>
        <v>0</v>
      </c>
      <c r="M141" s="6">
        <v>120</v>
      </c>
      <c r="N141" s="6">
        <v>120</v>
      </c>
      <c r="O141" s="14">
        <f t="shared" ref="O141:O142" si="100">N141/M141*100-100</f>
        <v>0</v>
      </c>
      <c r="P141" s="6">
        <f>D141+G141+J141+M141</f>
        <v>480</v>
      </c>
      <c r="Q141" s="6">
        <f>E141+H141+K141+N141</f>
        <v>544</v>
      </c>
      <c r="R141" s="14">
        <f t="shared" ref="R141:R142" si="101">Q141/P141*100-100</f>
        <v>13.333333333333329</v>
      </c>
      <c r="S141" s="11"/>
    </row>
    <row r="142" spans="1:19" ht="45" x14ac:dyDescent="0.25">
      <c r="A142" s="15"/>
      <c r="B142" s="4" t="s">
        <v>133</v>
      </c>
      <c r="C142" s="4"/>
      <c r="D142" s="6">
        <v>50</v>
      </c>
      <c r="E142" s="6">
        <v>52</v>
      </c>
      <c r="F142" s="14">
        <f t="shared" si="96"/>
        <v>4</v>
      </c>
      <c r="G142" s="6">
        <v>50</v>
      </c>
      <c r="H142" s="6">
        <v>50</v>
      </c>
      <c r="I142" s="14">
        <f t="shared" si="98"/>
        <v>0</v>
      </c>
      <c r="J142" s="6">
        <v>50</v>
      </c>
      <c r="K142" s="6">
        <v>50</v>
      </c>
      <c r="L142" s="14">
        <f t="shared" si="99"/>
        <v>0</v>
      </c>
      <c r="M142" s="6">
        <v>50</v>
      </c>
      <c r="N142" s="6">
        <v>50</v>
      </c>
      <c r="O142" s="14">
        <f t="shared" si="100"/>
        <v>0</v>
      </c>
      <c r="P142" s="6">
        <f>D142+G142+J142+M142</f>
        <v>200</v>
      </c>
      <c r="Q142" s="6">
        <f>E142+H142+K142+N142</f>
        <v>202</v>
      </c>
      <c r="R142" s="14">
        <f t="shared" si="101"/>
        <v>1</v>
      </c>
      <c r="S142" s="11"/>
    </row>
    <row r="143" spans="1:19" ht="225" x14ac:dyDescent="0.25">
      <c r="A143" s="15">
        <v>57</v>
      </c>
      <c r="B143" s="4" t="s">
        <v>134</v>
      </c>
      <c r="C143" s="4"/>
      <c r="D143" s="6"/>
      <c r="E143" s="6"/>
      <c r="F143" s="10"/>
      <c r="G143" s="6">
        <v>21</v>
      </c>
      <c r="H143" s="6">
        <v>21</v>
      </c>
      <c r="I143" s="14">
        <f t="shared" si="98"/>
        <v>0</v>
      </c>
      <c r="J143" s="6">
        <v>21</v>
      </c>
      <c r="K143" s="6">
        <v>21</v>
      </c>
      <c r="L143" s="14">
        <f t="shared" si="99"/>
        <v>0</v>
      </c>
      <c r="M143" s="6">
        <f>M144+M145+M146+M147+M148+M149</f>
        <v>21</v>
      </c>
      <c r="N143" s="6">
        <f>N144+N145+N146+N147+N148+N149</f>
        <v>21</v>
      </c>
      <c r="O143" s="14">
        <f t="shared" ref="O143:O149" si="102">N143/M143*100-100</f>
        <v>0</v>
      </c>
      <c r="P143" s="6">
        <v>63</v>
      </c>
      <c r="Q143" s="6">
        <v>63</v>
      </c>
      <c r="R143" s="14">
        <f t="shared" ref="R143" si="103">Q143/P143*100-100</f>
        <v>0</v>
      </c>
      <c r="S143" s="11"/>
    </row>
    <row r="144" spans="1:19" ht="30" x14ac:dyDescent="0.25">
      <c r="A144" s="15"/>
      <c r="B144" s="4" t="s">
        <v>21</v>
      </c>
      <c r="C144" s="4"/>
      <c r="D144" s="6"/>
      <c r="E144" s="6"/>
      <c r="F144" s="10"/>
      <c r="G144" s="6"/>
      <c r="H144" s="6"/>
      <c r="I144" s="14"/>
      <c r="J144" s="6"/>
      <c r="K144" s="6"/>
      <c r="L144" s="14"/>
      <c r="M144" s="10">
        <v>3</v>
      </c>
      <c r="N144" s="10">
        <v>3</v>
      </c>
      <c r="O144" s="14">
        <f t="shared" si="102"/>
        <v>0</v>
      </c>
      <c r="P144" s="10"/>
      <c r="Q144" s="10"/>
      <c r="R144" s="14"/>
      <c r="S144" s="11"/>
    </row>
    <row r="145" spans="1:19" ht="30" x14ac:dyDescent="0.25">
      <c r="A145" s="15"/>
      <c r="B145" s="4" t="s">
        <v>22</v>
      </c>
      <c r="C145" s="4"/>
      <c r="D145" s="6"/>
      <c r="E145" s="6"/>
      <c r="F145" s="10"/>
      <c r="G145" s="6"/>
      <c r="H145" s="6"/>
      <c r="I145" s="14"/>
      <c r="J145" s="6"/>
      <c r="K145" s="6"/>
      <c r="L145" s="14"/>
      <c r="M145" s="10">
        <v>5</v>
      </c>
      <c r="N145" s="10">
        <v>5</v>
      </c>
      <c r="O145" s="14">
        <f t="shared" si="102"/>
        <v>0</v>
      </c>
      <c r="P145" s="10"/>
      <c r="Q145" s="10"/>
      <c r="R145" s="14"/>
      <c r="S145" s="11"/>
    </row>
    <row r="146" spans="1:19" ht="30" x14ac:dyDescent="0.25">
      <c r="A146" s="15"/>
      <c r="B146" s="4" t="s">
        <v>23</v>
      </c>
      <c r="C146" s="4"/>
      <c r="D146" s="6"/>
      <c r="E146" s="6"/>
      <c r="F146" s="10"/>
      <c r="G146" s="6"/>
      <c r="H146" s="6"/>
      <c r="I146" s="14"/>
      <c r="J146" s="6"/>
      <c r="K146" s="6"/>
      <c r="L146" s="14"/>
      <c r="M146" s="10">
        <v>6</v>
      </c>
      <c r="N146" s="10">
        <v>6</v>
      </c>
      <c r="O146" s="14">
        <f t="shared" si="102"/>
        <v>0</v>
      </c>
      <c r="P146" s="10"/>
      <c r="Q146" s="10"/>
      <c r="R146" s="14"/>
      <c r="S146" s="11"/>
    </row>
    <row r="147" spans="1:19" ht="30" x14ac:dyDescent="0.25">
      <c r="A147" s="15"/>
      <c r="B147" s="4" t="s">
        <v>24</v>
      </c>
      <c r="C147" s="4"/>
      <c r="D147" s="6"/>
      <c r="E147" s="6"/>
      <c r="F147" s="10"/>
      <c r="G147" s="6"/>
      <c r="H147" s="6"/>
      <c r="I147" s="14"/>
      <c r="J147" s="6"/>
      <c r="K147" s="6"/>
      <c r="L147" s="14"/>
      <c r="M147" s="10">
        <v>2</v>
      </c>
      <c r="N147" s="10">
        <v>2</v>
      </c>
      <c r="O147" s="14">
        <f t="shared" si="102"/>
        <v>0</v>
      </c>
      <c r="P147" s="10"/>
      <c r="Q147" s="10"/>
      <c r="R147" s="14"/>
      <c r="S147" s="11"/>
    </row>
    <row r="148" spans="1:19" ht="30" x14ac:dyDescent="0.25">
      <c r="A148" s="15"/>
      <c r="B148" s="4" t="s">
        <v>25</v>
      </c>
      <c r="C148" s="4"/>
      <c r="D148" s="6"/>
      <c r="E148" s="6"/>
      <c r="F148" s="10"/>
      <c r="G148" s="6"/>
      <c r="H148" s="6"/>
      <c r="I148" s="14"/>
      <c r="J148" s="6"/>
      <c r="K148" s="6"/>
      <c r="L148" s="14"/>
      <c r="M148" s="10">
        <v>3</v>
      </c>
      <c r="N148" s="10">
        <v>3</v>
      </c>
      <c r="O148" s="14">
        <f t="shared" si="102"/>
        <v>0</v>
      </c>
      <c r="P148" s="10"/>
      <c r="Q148" s="10"/>
      <c r="R148" s="14"/>
      <c r="S148" s="11"/>
    </row>
    <row r="149" spans="1:19" ht="30" x14ac:dyDescent="0.25">
      <c r="A149" s="15"/>
      <c r="B149" s="4" t="s">
        <v>26</v>
      </c>
      <c r="C149" s="4"/>
      <c r="D149" s="6"/>
      <c r="E149" s="6"/>
      <c r="F149" s="10"/>
      <c r="G149" s="6"/>
      <c r="H149" s="6"/>
      <c r="I149" s="14"/>
      <c r="J149" s="6"/>
      <c r="K149" s="6"/>
      <c r="L149" s="14"/>
      <c r="M149" s="10">
        <v>2</v>
      </c>
      <c r="N149" s="10">
        <v>2</v>
      </c>
      <c r="O149" s="14">
        <f t="shared" si="102"/>
        <v>0</v>
      </c>
      <c r="P149" s="10"/>
      <c r="Q149" s="10"/>
      <c r="R149" s="14"/>
      <c r="S149" s="11"/>
    </row>
    <row r="150" spans="1:19" x14ac:dyDescent="0.25">
      <c r="A150" s="42" t="s">
        <v>135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1" spans="1:19" ht="165" x14ac:dyDescent="0.25">
      <c r="A151" s="15">
        <v>58</v>
      </c>
      <c r="B151" s="4" t="s">
        <v>136</v>
      </c>
      <c r="C151" s="4"/>
      <c r="D151" s="6">
        <v>31</v>
      </c>
      <c r="E151" s="6">
        <v>31</v>
      </c>
      <c r="F151" s="14">
        <f t="shared" ref="F151:F157" si="104">E151/D151*100-100</f>
        <v>0</v>
      </c>
      <c r="G151" s="6"/>
      <c r="H151" s="6"/>
      <c r="I151" s="14"/>
      <c r="J151" s="6"/>
      <c r="K151" s="6"/>
      <c r="L151" s="14"/>
      <c r="M151" s="11"/>
      <c r="N151" s="11"/>
      <c r="O151" s="11"/>
      <c r="P151" s="6">
        <v>31</v>
      </c>
      <c r="Q151" s="6">
        <v>31</v>
      </c>
      <c r="R151" s="14">
        <f t="shared" ref="R151:R157" si="105">Q151/P151*100-100</f>
        <v>0</v>
      </c>
      <c r="S151" s="11"/>
    </row>
    <row r="152" spans="1:19" ht="120" x14ac:dyDescent="0.25">
      <c r="A152" s="15">
        <v>59</v>
      </c>
      <c r="B152" s="4" t="s">
        <v>137</v>
      </c>
      <c r="C152" s="4"/>
      <c r="D152" s="6">
        <v>23</v>
      </c>
      <c r="E152" s="6">
        <v>23</v>
      </c>
      <c r="F152" s="14">
        <f t="shared" si="104"/>
        <v>0</v>
      </c>
      <c r="G152" s="6"/>
      <c r="H152" s="6"/>
      <c r="I152" s="14"/>
      <c r="J152" s="6"/>
      <c r="K152" s="6"/>
      <c r="L152" s="14"/>
      <c r="M152" s="11"/>
      <c r="N152" s="11"/>
      <c r="O152" s="11"/>
      <c r="P152" s="6">
        <v>23</v>
      </c>
      <c r="Q152" s="6">
        <v>23</v>
      </c>
      <c r="R152" s="14">
        <f t="shared" si="105"/>
        <v>0</v>
      </c>
      <c r="S152" s="11"/>
    </row>
    <row r="153" spans="1:19" ht="166.5" customHeight="1" x14ac:dyDescent="0.25">
      <c r="A153" s="15">
        <v>60</v>
      </c>
      <c r="B153" s="4" t="s">
        <v>138</v>
      </c>
      <c r="C153" s="4"/>
      <c r="D153" s="6">
        <v>31</v>
      </c>
      <c r="E153" s="6">
        <v>31</v>
      </c>
      <c r="F153" s="14">
        <f t="shared" si="104"/>
        <v>0</v>
      </c>
      <c r="G153" s="6"/>
      <c r="H153" s="6"/>
      <c r="I153" s="14"/>
      <c r="J153" s="6"/>
      <c r="K153" s="6"/>
      <c r="L153" s="14"/>
      <c r="M153" s="11"/>
      <c r="N153" s="11"/>
      <c r="O153" s="11"/>
      <c r="P153" s="6">
        <v>31</v>
      </c>
      <c r="Q153" s="6">
        <v>31</v>
      </c>
      <c r="R153" s="14">
        <f t="shared" si="105"/>
        <v>0</v>
      </c>
      <c r="S153" s="11"/>
    </row>
    <row r="154" spans="1:19" ht="120" x14ac:dyDescent="0.25">
      <c r="A154" s="15">
        <v>61</v>
      </c>
      <c r="B154" s="4" t="s">
        <v>139</v>
      </c>
      <c r="C154" s="4"/>
      <c r="D154" s="6">
        <v>23</v>
      </c>
      <c r="E154" s="6">
        <v>23</v>
      </c>
      <c r="F154" s="14">
        <f t="shared" si="104"/>
        <v>0</v>
      </c>
      <c r="G154" s="6"/>
      <c r="H154" s="6"/>
      <c r="I154" s="14"/>
      <c r="J154" s="6"/>
      <c r="K154" s="6"/>
      <c r="L154" s="14"/>
      <c r="M154" s="11"/>
      <c r="N154" s="11"/>
      <c r="O154" s="11"/>
      <c r="P154" s="6">
        <v>23</v>
      </c>
      <c r="Q154" s="6">
        <v>23</v>
      </c>
      <c r="R154" s="14">
        <f t="shared" si="105"/>
        <v>0</v>
      </c>
      <c r="S154" s="11"/>
    </row>
    <row r="155" spans="1:19" ht="165" x14ac:dyDescent="0.25">
      <c r="A155" s="15">
        <v>62</v>
      </c>
      <c r="B155" s="4" t="s">
        <v>140</v>
      </c>
      <c r="C155" s="4"/>
      <c r="D155" s="6">
        <v>31</v>
      </c>
      <c r="E155" s="6">
        <v>31</v>
      </c>
      <c r="F155" s="14">
        <f t="shared" si="104"/>
        <v>0</v>
      </c>
      <c r="G155" s="6"/>
      <c r="H155" s="6"/>
      <c r="I155" s="14"/>
      <c r="J155" s="6"/>
      <c r="K155" s="6"/>
      <c r="L155" s="14"/>
      <c r="M155" s="11"/>
      <c r="N155" s="11"/>
      <c r="O155" s="11"/>
      <c r="P155" s="6">
        <v>31</v>
      </c>
      <c r="Q155" s="6">
        <v>31</v>
      </c>
      <c r="R155" s="14">
        <f t="shared" si="105"/>
        <v>0</v>
      </c>
      <c r="S155" s="11"/>
    </row>
    <row r="156" spans="1:19" ht="195" x14ac:dyDescent="0.25">
      <c r="A156" s="15">
        <v>63</v>
      </c>
      <c r="B156" s="4" t="s">
        <v>141</v>
      </c>
      <c r="C156" s="4"/>
      <c r="D156" s="6">
        <v>7</v>
      </c>
      <c r="E156" s="6">
        <v>7</v>
      </c>
      <c r="F156" s="14">
        <f t="shared" si="104"/>
        <v>0</v>
      </c>
      <c r="G156" s="6"/>
      <c r="H156" s="6"/>
      <c r="I156" s="14"/>
      <c r="J156" s="6"/>
      <c r="K156" s="6"/>
      <c r="L156" s="14"/>
      <c r="M156" s="11"/>
      <c r="N156" s="11"/>
      <c r="O156" s="11"/>
      <c r="P156" s="6">
        <v>7</v>
      </c>
      <c r="Q156" s="6">
        <v>7</v>
      </c>
      <c r="R156" s="14">
        <f t="shared" si="105"/>
        <v>0</v>
      </c>
      <c r="S156" s="11"/>
    </row>
    <row r="157" spans="1:19" ht="225" x14ac:dyDescent="0.25">
      <c r="A157" s="15">
        <v>64</v>
      </c>
      <c r="B157" s="4" t="s">
        <v>142</v>
      </c>
      <c r="C157" s="4"/>
      <c r="D157" s="6">
        <v>1</v>
      </c>
      <c r="E157" s="6">
        <v>4</v>
      </c>
      <c r="F157" s="14">
        <f t="shared" si="104"/>
        <v>300</v>
      </c>
      <c r="G157" s="6">
        <v>1</v>
      </c>
      <c r="H157" s="6">
        <v>4</v>
      </c>
      <c r="I157" s="14">
        <f t="shared" ref="I157" si="106">H157/G157*100-100</f>
        <v>300</v>
      </c>
      <c r="J157" s="6">
        <v>3</v>
      </c>
      <c r="K157" s="6">
        <v>4</v>
      </c>
      <c r="L157" s="14">
        <f t="shared" ref="L157" si="107">K157/J157*100-100</f>
        <v>33.333333333333314</v>
      </c>
      <c r="M157" s="6">
        <v>4</v>
      </c>
      <c r="N157" s="6">
        <v>4</v>
      </c>
      <c r="O157" s="14">
        <f t="shared" ref="O157:O161" si="108">N157/M157*100-100</f>
        <v>0</v>
      </c>
      <c r="P157" s="10">
        <v>9</v>
      </c>
      <c r="Q157" s="10">
        <v>16</v>
      </c>
      <c r="R157" s="14">
        <f t="shared" si="105"/>
        <v>77.777777777777771</v>
      </c>
      <c r="S157" s="11"/>
    </row>
    <row r="158" spans="1:19" ht="30" x14ac:dyDescent="0.25">
      <c r="A158" s="15"/>
      <c r="B158" s="4" t="s">
        <v>22</v>
      </c>
      <c r="C158" s="4"/>
      <c r="D158" s="6"/>
      <c r="E158" s="6"/>
      <c r="F158" s="10"/>
      <c r="G158" s="6"/>
      <c r="H158" s="6"/>
      <c r="I158" s="14"/>
      <c r="J158" s="6"/>
      <c r="K158" s="6"/>
      <c r="L158" s="14"/>
      <c r="M158" s="11"/>
      <c r="N158" s="11"/>
      <c r="O158" s="11"/>
      <c r="P158" s="11"/>
      <c r="Q158" s="11"/>
      <c r="R158" s="11"/>
      <c r="S158" s="11"/>
    </row>
    <row r="159" spans="1:19" ht="30" x14ac:dyDescent="0.25">
      <c r="A159" s="15"/>
      <c r="B159" s="4" t="s">
        <v>23</v>
      </c>
      <c r="C159" s="4"/>
      <c r="D159" s="6"/>
      <c r="E159" s="6"/>
      <c r="F159" s="10"/>
      <c r="G159" s="6"/>
      <c r="H159" s="6"/>
      <c r="I159" s="14"/>
      <c r="J159" s="6"/>
      <c r="K159" s="6"/>
      <c r="L159" s="14"/>
      <c r="M159" s="6">
        <v>1</v>
      </c>
      <c r="N159" s="6">
        <v>1</v>
      </c>
      <c r="O159" s="14">
        <f t="shared" si="108"/>
        <v>0</v>
      </c>
      <c r="P159" s="6"/>
      <c r="Q159" s="6"/>
      <c r="R159" s="11"/>
      <c r="S159" s="11"/>
    </row>
    <row r="160" spans="1:19" ht="30" x14ac:dyDescent="0.25">
      <c r="A160" s="15"/>
      <c r="B160" s="4" t="s">
        <v>24</v>
      </c>
      <c r="C160" s="4"/>
      <c r="D160" s="6"/>
      <c r="E160" s="6"/>
      <c r="F160" s="10"/>
      <c r="G160" s="6"/>
      <c r="H160" s="6"/>
      <c r="I160" s="14"/>
      <c r="J160" s="6"/>
      <c r="K160" s="6"/>
      <c r="L160" s="14"/>
      <c r="M160" s="6">
        <v>1</v>
      </c>
      <c r="N160" s="6">
        <v>1</v>
      </c>
      <c r="O160" s="14">
        <f t="shared" si="108"/>
        <v>0</v>
      </c>
      <c r="P160" s="6"/>
      <c r="Q160" s="6"/>
      <c r="R160" s="11"/>
      <c r="S160" s="11"/>
    </row>
    <row r="161" spans="1:19" x14ac:dyDescent="0.25">
      <c r="A161" s="15"/>
      <c r="B161" s="4" t="s">
        <v>27</v>
      </c>
      <c r="C161" s="4"/>
      <c r="D161" s="6"/>
      <c r="E161" s="6"/>
      <c r="F161" s="10"/>
      <c r="G161" s="6"/>
      <c r="H161" s="6"/>
      <c r="I161" s="14"/>
      <c r="J161" s="6"/>
      <c r="K161" s="6"/>
      <c r="L161" s="14"/>
      <c r="M161" s="6">
        <v>2</v>
      </c>
      <c r="N161" s="6">
        <v>2</v>
      </c>
      <c r="O161" s="14">
        <f t="shared" si="108"/>
        <v>0</v>
      </c>
      <c r="P161" s="6"/>
      <c r="Q161" s="6"/>
      <c r="R161" s="11"/>
      <c r="S161" s="11"/>
    </row>
    <row r="162" spans="1:19" ht="240" x14ac:dyDescent="0.25">
      <c r="A162" s="15">
        <v>65</v>
      </c>
      <c r="B162" s="4" t="s">
        <v>143</v>
      </c>
      <c r="C162" s="4"/>
      <c r="D162" s="6"/>
      <c r="E162" s="6"/>
      <c r="F162" s="10"/>
      <c r="G162" s="6">
        <v>1</v>
      </c>
      <c r="H162" s="6">
        <v>1</v>
      </c>
      <c r="I162" s="14">
        <f t="shared" ref="I162" si="109">H162/G162*100-100</f>
        <v>0</v>
      </c>
      <c r="J162" s="6"/>
      <c r="K162" s="6"/>
      <c r="L162" s="14"/>
      <c r="M162" s="11"/>
      <c r="N162" s="11"/>
      <c r="O162" s="11"/>
      <c r="P162" s="6">
        <v>1</v>
      </c>
      <c r="Q162" s="6">
        <v>1</v>
      </c>
      <c r="R162" s="14">
        <f t="shared" ref="R162:R163" si="110">Q162/P162*100-100</f>
        <v>0</v>
      </c>
      <c r="S162" s="11"/>
    </row>
    <row r="163" spans="1:19" ht="165" x14ac:dyDescent="0.25">
      <c r="A163" s="15">
        <v>66</v>
      </c>
      <c r="B163" s="20" t="s">
        <v>144</v>
      </c>
      <c r="C163" s="4"/>
      <c r="D163" s="6"/>
      <c r="E163" s="6"/>
      <c r="F163" s="10"/>
      <c r="G163" s="6"/>
      <c r="H163" s="6"/>
      <c r="I163" s="14"/>
      <c r="J163" s="6">
        <v>10</v>
      </c>
      <c r="K163" s="6">
        <v>10</v>
      </c>
      <c r="L163" s="14">
        <f t="shared" ref="L163:L164" si="111">K163/J163*100-100</f>
        <v>0</v>
      </c>
      <c r="M163" s="6">
        <v>10</v>
      </c>
      <c r="N163" s="6">
        <v>10</v>
      </c>
      <c r="O163" s="14">
        <f t="shared" ref="O163" si="112">N163/M163*100-100</f>
        <v>0</v>
      </c>
      <c r="P163" s="6">
        <v>20</v>
      </c>
      <c r="Q163" s="6">
        <v>20</v>
      </c>
      <c r="R163" s="14">
        <f t="shared" si="110"/>
        <v>0</v>
      </c>
      <c r="S163" s="11"/>
    </row>
    <row r="164" spans="1:19" ht="135" x14ac:dyDescent="0.25">
      <c r="A164" s="15">
        <v>67</v>
      </c>
      <c r="B164" s="20" t="s">
        <v>145</v>
      </c>
      <c r="C164" s="4"/>
      <c r="D164" s="6"/>
      <c r="E164" s="6"/>
      <c r="F164" s="10"/>
      <c r="G164" s="6">
        <v>160</v>
      </c>
      <c r="H164" s="6">
        <v>160</v>
      </c>
      <c r="I164" s="14">
        <f t="shared" ref="I164" si="113">H164/G164*100-100</f>
        <v>0</v>
      </c>
      <c r="J164" s="6">
        <v>160</v>
      </c>
      <c r="K164" s="6">
        <v>160</v>
      </c>
      <c r="L164" s="14">
        <f t="shared" si="111"/>
        <v>0</v>
      </c>
      <c r="M164" s="6">
        <v>160</v>
      </c>
      <c r="N164" s="6">
        <v>160</v>
      </c>
      <c r="O164" s="14">
        <f t="shared" ref="O164" si="114">N164/M164*100-100</f>
        <v>0</v>
      </c>
      <c r="P164" s="6">
        <v>480</v>
      </c>
      <c r="Q164" s="6">
        <v>480</v>
      </c>
      <c r="R164" s="14">
        <f t="shared" ref="R164" si="115">Q164/P164*100-100</f>
        <v>0</v>
      </c>
      <c r="S164" s="11"/>
    </row>
    <row r="165" spans="1:19" x14ac:dyDescent="0.25">
      <c r="A165" s="42" t="s">
        <v>146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</row>
    <row r="166" spans="1:19" ht="165" x14ac:dyDescent="0.25">
      <c r="A166" s="15">
        <v>68</v>
      </c>
      <c r="B166" s="20" t="s">
        <v>147</v>
      </c>
      <c r="C166" s="20" t="s">
        <v>113</v>
      </c>
      <c r="D166" s="6">
        <v>2</v>
      </c>
      <c r="E166" s="6">
        <v>2</v>
      </c>
      <c r="F166" s="14">
        <f t="shared" ref="F166:F177" si="116">E166/D166*100-100</f>
        <v>0</v>
      </c>
      <c r="G166" s="6"/>
      <c r="H166" s="6"/>
      <c r="I166" s="14"/>
      <c r="J166" s="6"/>
      <c r="K166" s="6"/>
      <c r="L166" s="14"/>
      <c r="M166" s="11"/>
      <c r="N166" s="11"/>
      <c r="O166" s="11"/>
      <c r="P166" s="6">
        <v>2</v>
      </c>
      <c r="Q166" s="6">
        <v>2</v>
      </c>
      <c r="R166" s="14">
        <f t="shared" ref="R166:R168" si="117">Q166/P166*100-100</f>
        <v>0</v>
      </c>
      <c r="S166" s="11"/>
    </row>
    <row r="167" spans="1:19" ht="180" x14ac:dyDescent="0.25">
      <c r="A167" s="15">
        <v>69</v>
      </c>
      <c r="B167" s="20" t="s">
        <v>148</v>
      </c>
      <c r="C167" s="4"/>
      <c r="D167" s="6">
        <v>95</v>
      </c>
      <c r="E167" s="6">
        <v>95</v>
      </c>
      <c r="F167" s="14">
        <f t="shared" si="116"/>
        <v>0</v>
      </c>
      <c r="G167" s="6"/>
      <c r="H167" s="6"/>
      <c r="I167" s="14"/>
      <c r="J167" s="6"/>
      <c r="K167" s="6"/>
      <c r="L167" s="14"/>
      <c r="M167" s="11"/>
      <c r="N167" s="11"/>
      <c r="O167" s="11"/>
      <c r="P167" s="6">
        <v>95</v>
      </c>
      <c r="Q167" s="6">
        <v>95</v>
      </c>
      <c r="R167" s="14">
        <f t="shared" si="117"/>
        <v>0</v>
      </c>
      <c r="S167" s="11"/>
    </row>
    <row r="168" spans="1:19" ht="135" x14ac:dyDescent="0.25">
      <c r="A168" s="15">
        <v>70</v>
      </c>
      <c r="B168" s="20" t="s">
        <v>149</v>
      </c>
      <c r="C168" s="4"/>
      <c r="D168" s="6">
        <v>65</v>
      </c>
      <c r="E168" s="6">
        <v>65</v>
      </c>
      <c r="F168" s="14">
        <f t="shared" si="116"/>
        <v>0</v>
      </c>
      <c r="G168" s="6">
        <v>65</v>
      </c>
      <c r="H168" s="6">
        <v>65</v>
      </c>
      <c r="I168" s="14">
        <f t="shared" ref="I168" si="118">H168/G168*100-100</f>
        <v>0</v>
      </c>
      <c r="J168" s="6">
        <v>65</v>
      </c>
      <c r="K168" s="6">
        <v>65</v>
      </c>
      <c r="L168" s="14">
        <f t="shared" ref="L168" si="119">K168/J168*100-100</f>
        <v>0</v>
      </c>
      <c r="M168" s="6">
        <v>66</v>
      </c>
      <c r="N168" s="6">
        <v>66</v>
      </c>
      <c r="O168" s="14">
        <f t="shared" ref="O168" si="120">N168/M168*100-100</f>
        <v>0</v>
      </c>
      <c r="P168" s="6">
        <f>D168+G168+J168+M168</f>
        <v>261</v>
      </c>
      <c r="Q168" s="6">
        <f>E168+H168+K168+N168</f>
        <v>261</v>
      </c>
      <c r="R168" s="14">
        <f t="shared" si="117"/>
        <v>0</v>
      </c>
      <c r="S168" s="11"/>
    </row>
    <row r="169" spans="1:19" ht="30" x14ac:dyDescent="0.25">
      <c r="A169" s="15"/>
      <c r="B169" s="4" t="s">
        <v>21</v>
      </c>
      <c r="C169" s="4"/>
      <c r="D169" s="6"/>
      <c r="E169" s="6"/>
      <c r="F169" s="14"/>
      <c r="G169" s="6"/>
      <c r="H169" s="6"/>
      <c r="I169" s="14"/>
      <c r="J169" s="6"/>
      <c r="K169" s="6"/>
      <c r="L169" s="14"/>
      <c r="M169" s="6">
        <v>13</v>
      </c>
      <c r="N169" s="6">
        <v>13</v>
      </c>
      <c r="O169" s="14"/>
      <c r="P169" s="11"/>
      <c r="Q169" s="11"/>
      <c r="R169" s="11"/>
      <c r="S169" s="11"/>
    </row>
    <row r="170" spans="1:19" ht="30" x14ac:dyDescent="0.25">
      <c r="A170" s="15"/>
      <c r="B170" s="4" t="s">
        <v>22</v>
      </c>
      <c r="C170" s="4"/>
      <c r="D170" s="6"/>
      <c r="E170" s="6"/>
      <c r="F170" s="14"/>
      <c r="G170" s="6"/>
      <c r="H170" s="6"/>
      <c r="I170" s="14"/>
      <c r="J170" s="6"/>
      <c r="K170" s="6"/>
      <c r="L170" s="14"/>
      <c r="M170" s="6">
        <v>18</v>
      </c>
      <c r="N170" s="6">
        <v>18</v>
      </c>
      <c r="O170" s="14"/>
      <c r="P170" s="11"/>
      <c r="Q170" s="11"/>
      <c r="R170" s="11"/>
      <c r="S170" s="11"/>
    </row>
    <row r="171" spans="1:19" ht="30" x14ac:dyDescent="0.25">
      <c r="A171" s="15"/>
      <c r="B171" s="4" t="s">
        <v>23</v>
      </c>
      <c r="C171" s="4"/>
      <c r="D171" s="6"/>
      <c r="E171" s="6"/>
      <c r="F171" s="14"/>
      <c r="G171" s="6"/>
      <c r="H171" s="6"/>
      <c r="I171" s="14"/>
      <c r="J171" s="6"/>
      <c r="K171" s="6"/>
      <c r="L171" s="14"/>
      <c r="M171" s="6">
        <v>10</v>
      </c>
      <c r="N171" s="6">
        <v>10</v>
      </c>
      <c r="O171" s="14"/>
      <c r="P171" s="11"/>
      <c r="Q171" s="11"/>
      <c r="R171" s="11"/>
      <c r="S171" s="11"/>
    </row>
    <row r="172" spans="1:19" ht="30" x14ac:dyDescent="0.25">
      <c r="A172" s="15"/>
      <c r="B172" s="4" t="s">
        <v>24</v>
      </c>
      <c r="C172" s="4"/>
      <c r="D172" s="6"/>
      <c r="E172" s="6"/>
      <c r="F172" s="14"/>
      <c r="G172" s="6"/>
      <c r="H172" s="6"/>
      <c r="I172" s="14"/>
      <c r="J172" s="6"/>
      <c r="K172" s="6"/>
      <c r="L172" s="14"/>
      <c r="M172" s="6">
        <v>19</v>
      </c>
      <c r="N172" s="6">
        <v>19</v>
      </c>
      <c r="O172" s="14"/>
      <c r="P172" s="11"/>
      <c r="Q172" s="11"/>
      <c r="R172" s="11"/>
      <c r="S172" s="11"/>
    </row>
    <row r="173" spans="1:19" ht="30" x14ac:dyDescent="0.25">
      <c r="A173" s="15"/>
      <c r="B173" s="4" t="s">
        <v>26</v>
      </c>
      <c r="C173" s="4"/>
      <c r="D173" s="6"/>
      <c r="E173" s="6"/>
      <c r="F173" s="14"/>
      <c r="G173" s="6"/>
      <c r="H173" s="6"/>
      <c r="I173" s="14"/>
      <c r="J173" s="6"/>
      <c r="K173" s="6"/>
      <c r="L173" s="14"/>
      <c r="M173" s="6">
        <v>6</v>
      </c>
      <c r="N173" s="6">
        <v>6</v>
      </c>
      <c r="O173" s="14"/>
      <c r="P173" s="11"/>
      <c r="Q173" s="11"/>
      <c r="R173" s="11"/>
      <c r="S173" s="11"/>
    </row>
    <row r="174" spans="1:19" x14ac:dyDescent="0.25">
      <c r="A174" s="42" t="s">
        <v>150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</row>
    <row r="175" spans="1:19" ht="135" x14ac:dyDescent="0.25">
      <c r="A175" s="44">
        <v>71</v>
      </c>
      <c r="B175" s="20" t="s">
        <v>151</v>
      </c>
      <c r="C175" s="20" t="s">
        <v>113</v>
      </c>
      <c r="D175" s="6">
        <v>90</v>
      </c>
      <c r="E175" s="6">
        <v>90</v>
      </c>
      <c r="F175" s="14">
        <f t="shared" si="116"/>
        <v>0</v>
      </c>
      <c r="G175" s="6"/>
      <c r="H175" s="6"/>
      <c r="I175" s="14"/>
      <c r="J175" s="6"/>
      <c r="K175" s="6"/>
      <c r="L175" s="14"/>
      <c r="M175" s="11"/>
      <c r="N175" s="11"/>
      <c r="O175" s="11"/>
      <c r="P175" s="6">
        <v>90</v>
      </c>
      <c r="Q175" s="6">
        <v>90</v>
      </c>
      <c r="R175" s="14">
        <f t="shared" ref="R175:R186" si="121">Q175/P175*100-100</f>
        <v>0</v>
      </c>
      <c r="S175" s="11"/>
    </row>
    <row r="176" spans="1:19" x14ac:dyDescent="0.25">
      <c r="A176" s="44"/>
      <c r="B176" s="20" t="s">
        <v>152</v>
      </c>
      <c r="C176" s="20"/>
      <c r="D176" s="6">
        <v>40</v>
      </c>
      <c r="E176" s="6">
        <v>40</v>
      </c>
      <c r="F176" s="14">
        <f t="shared" si="116"/>
        <v>0</v>
      </c>
      <c r="G176" s="6"/>
      <c r="H176" s="6"/>
      <c r="I176" s="14"/>
      <c r="J176" s="6"/>
      <c r="K176" s="6"/>
      <c r="L176" s="14"/>
      <c r="M176" s="11"/>
      <c r="N176" s="11"/>
      <c r="O176" s="11"/>
      <c r="P176" s="6">
        <v>40</v>
      </c>
      <c r="Q176" s="6">
        <v>40</v>
      </c>
      <c r="R176" s="14">
        <f t="shared" si="121"/>
        <v>0</v>
      </c>
      <c r="S176" s="11"/>
    </row>
    <row r="177" spans="1:19" x14ac:dyDescent="0.25">
      <c r="A177" s="44"/>
      <c r="B177" s="20" t="s">
        <v>153</v>
      </c>
      <c r="C177" s="20"/>
      <c r="D177" s="6">
        <v>50</v>
      </c>
      <c r="E177" s="6">
        <v>50</v>
      </c>
      <c r="F177" s="14">
        <f t="shared" si="116"/>
        <v>0</v>
      </c>
      <c r="G177" s="6"/>
      <c r="H177" s="6"/>
      <c r="I177" s="14"/>
      <c r="J177" s="6"/>
      <c r="K177" s="6"/>
      <c r="L177" s="14"/>
      <c r="M177" s="11"/>
      <c r="N177" s="11"/>
      <c r="O177" s="11"/>
      <c r="P177" s="6">
        <v>50</v>
      </c>
      <c r="Q177" s="6">
        <v>50</v>
      </c>
      <c r="R177" s="14">
        <f t="shared" si="121"/>
        <v>0</v>
      </c>
      <c r="S177" s="11"/>
    </row>
    <row r="178" spans="1:19" ht="180" x14ac:dyDescent="0.25">
      <c r="A178" s="15">
        <v>72</v>
      </c>
      <c r="B178" s="20" t="s">
        <v>154</v>
      </c>
      <c r="C178" s="4"/>
      <c r="D178" s="6">
        <v>18</v>
      </c>
      <c r="E178" s="6">
        <v>18</v>
      </c>
      <c r="F178" s="14">
        <f t="shared" ref="F178" si="122">E178/D178*100-100</f>
        <v>0</v>
      </c>
      <c r="G178" s="6">
        <v>18</v>
      </c>
      <c r="H178" s="6">
        <v>18</v>
      </c>
      <c r="I178" s="14">
        <f t="shared" ref="I178" si="123">H178/G178*100-100</f>
        <v>0</v>
      </c>
      <c r="J178" s="6">
        <v>18</v>
      </c>
      <c r="K178" s="6">
        <v>18</v>
      </c>
      <c r="L178" s="14">
        <f t="shared" ref="L178" si="124">K178/J178*100-100</f>
        <v>0</v>
      </c>
      <c r="M178" s="6">
        <v>18</v>
      </c>
      <c r="N178" s="6">
        <v>18</v>
      </c>
      <c r="O178" s="14">
        <f t="shared" ref="O178:O184" si="125">N178/M178*100-100</f>
        <v>0</v>
      </c>
      <c r="P178" s="6">
        <v>72</v>
      </c>
      <c r="Q178" s="6">
        <v>72</v>
      </c>
      <c r="R178" s="14">
        <f t="shared" si="121"/>
        <v>0</v>
      </c>
      <c r="S178" s="11"/>
    </row>
    <row r="179" spans="1:19" ht="30" x14ac:dyDescent="0.25">
      <c r="A179" s="15"/>
      <c r="B179" s="4" t="s">
        <v>21</v>
      </c>
      <c r="C179" s="4"/>
      <c r="D179" s="6"/>
      <c r="E179" s="6"/>
      <c r="F179" s="14"/>
      <c r="G179" s="6"/>
      <c r="H179" s="6"/>
      <c r="I179" s="14"/>
      <c r="J179" s="6"/>
      <c r="K179" s="6"/>
      <c r="L179" s="14"/>
      <c r="M179" s="10">
        <v>3</v>
      </c>
      <c r="N179" s="10">
        <v>3</v>
      </c>
      <c r="O179" s="14">
        <f t="shared" si="125"/>
        <v>0</v>
      </c>
      <c r="P179" s="10"/>
      <c r="Q179" s="10"/>
      <c r="R179" s="14"/>
      <c r="S179" s="11"/>
    </row>
    <row r="180" spans="1:19" ht="30" x14ac:dyDescent="0.25">
      <c r="A180" s="15"/>
      <c r="B180" s="4" t="s">
        <v>22</v>
      </c>
      <c r="C180" s="4"/>
      <c r="D180" s="6"/>
      <c r="E180" s="6"/>
      <c r="F180" s="10"/>
      <c r="G180" s="6"/>
      <c r="H180" s="6"/>
      <c r="I180" s="14"/>
      <c r="J180" s="6"/>
      <c r="K180" s="6"/>
      <c r="L180" s="14"/>
      <c r="M180" s="10">
        <v>3</v>
      </c>
      <c r="N180" s="10">
        <v>3</v>
      </c>
      <c r="O180" s="14">
        <f t="shared" si="125"/>
        <v>0</v>
      </c>
      <c r="P180" s="10"/>
      <c r="Q180" s="10"/>
      <c r="R180" s="14"/>
      <c r="S180" s="11"/>
    </row>
    <row r="181" spans="1:19" ht="30" x14ac:dyDescent="0.25">
      <c r="A181" s="15"/>
      <c r="B181" s="4" t="s">
        <v>23</v>
      </c>
      <c r="C181" s="4"/>
      <c r="D181" s="6"/>
      <c r="E181" s="6"/>
      <c r="F181" s="10"/>
      <c r="G181" s="6"/>
      <c r="H181" s="6"/>
      <c r="I181" s="14"/>
      <c r="J181" s="6"/>
      <c r="K181" s="6"/>
      <c r="L181" s="14"/>
      <c r="M181" s="10">
        <v>3</v>
      </c>
      <c r="N181" s="10">
        <v>3</v>
      </c>
      <c r="O181" s="14">
        <f t="shared" si="125"/>
        <v>0</v>
      </c>
      <c r="P181" s="10"/>
      <c r="Q181" s="10"/>
      <c r="R181" s="14"/>
      <c r="S181" s="11"/>
    </row>
    <row r="182" spans="1:19" ht="30" x14ac:dyDescent="0.25">
      <c r="A182" s="15"/>
      <c r="B182" s="4" t="s">
        <v>24</v>
      </c>
      <c r="C182" s="4"/>
      <c r="D182" s="6"/>
      <c r="E182" s="6"/>
      <c r="F182" s="10"/>
      <c r="G182" s="6"/>
      <c r="H182" s="6"/>
      <c r="I182" s="14"/>
      <c r="J182" s="6"/>
      <c r="K182" s="6"/>
      <c r="L182" s="14"/>
      <c r="M182" s="10">
        <v>3</v>
      </c>
      <c r="N182" s="10">
        <v>3</v>
      </c>
      <c r="O182" s="14">
        <f t="shared" si="125"/>
        <v>0</v>
      </c>
      <c r="P182" s="10"/>
      <c r="Q182" s="10"/>
      <c r="R182" s="14"/>
      <c r="S182" s="11"/>
    </row>
    <row r="183" spans="1:19" ht="30" x14ac:dyDescent="0.25">
      <c r="A183" s="15"/>
      <c r="B183" s="4" t="s">
        <v>25</v>
      </c>
      <c r="C183" s="4"/>
      <c r="D183" s="6"/>
      <c r="E183" s="6"/>
      <c r="F183" s="10"/>
      <c r="G183" s="6"/>
      <c r="H183" s="6"/>
      <c r="I183" s="14"/>
      <c r="J183" s="6"/>
      <c r="K183" s="6"/>
      <c r="L183" s="14"/>
      <c r="M183" s="10">
        <v>3</v>
      </c>
      <c r="N183" s="10">
        <v>3</v>
      </c>
      <c r="O183" s="14">
        <f t="shared" si="125"/>
        <v>0</v>
      </c>
      <c r="P183" s="10"/>
      <c r="Q183" s="10"/>
      <c r="R183" s="14"/>
      <c r="S183" s="11"/>
    </row>
    <row r="184" spans="1:19" ht="30" x14ac:dyDescent="0.25">
      <c r="A184" s="15"/>
      <c r="B184" s="4" t="s">
        <v>26</v>
      </c>
      <c r="C184" s="4"/>
      <c r="D184" s="6"/>
      <c r="E184" s="6"/>
      <c r="F184" s="10"/>
      <c r="G184" s="6"/>
      <c r="H184" s="6"/>
      <c r="I184" s="14"/>
      <c r="J184" s="6"/>
      <c r="K184" s="6"/>
      <c r="L184" s="14"/>
      <c r="M184" s="10">
        <v>3</v>
      </c>
      <c r="N184" s="10">
        <v>3</v>
      </c>
      <c r="O184" s="14">
        <f t="shared" si="125"/>
        <v>0</v>
      </c>
      <c r="P184" s="10"/>
      <c r="Q184" s="10"/>
      <c r="R184" s="14"/>
      <c r="S184" s="11"/>
    </row>
    <row r="185" spans="1:19" ht="180" x14ac:dyDescent="0.25">
      <c r="A185" s="15">
        <v>73</v>
      </c>
      <c r="B185" s="20" t="s">
        <v>155</v>
      </c>
      <c r="C185" s="4"/>
      <c r="D185" s="6">
        <v>4</v>
      </c>
      <c r="E185" s="6">
        <v>4</v>
      </c>
      <c r="F185" s="14">
        <f t="shared" ref="F185:F190" si="126">E185/D185*100-100</f>
        <v>0</v>
      </c>
      <c r="G185" s="6"/>
      <c r="H185" s="6"/>
      <c r="I185" s="14"/>
      <c r="J185" s="6"/>
      <c r="K185" s="6"/>
      <c r="L185" s="14"/>
      <c r="M185" s="11"/>
      <c r="N185" s="11"/>
      <c r="O185" s="11"/>
      <c r="P185" s="6">
        <v>4</v>
      </c>
      <c r="Q185" s="6">
        <v>4</v>
      </c>
      <c r="R185" s="14">
        <f t="shared" si="121"/>
        <v>0</v>
      </c>
      <c r="S185" s="11"/>
    </row>
    <row r="186" spans="1:19" ht="120" x14ac:dyDescent="0.25">
      <c r="A186" s="15">
        <v>74</v>
      </c>
      <c r="B186" s="20" t="s">
        <v>156</v>
      </c>
      <c r="C186" s="4"/>
      <c r="D186" s="6">
        <v>5</v>
      </c>
      <c r="E186" s="6">
        <v>5</v>
      </c>
      <c r="F186" s="14">
        <f t="shared" si="126"/>
        <v>0</v>
      </c>
      <c r="G186" s="6"/>
      <c r="H186" s="6"/>
      <c r="I186" s="14"/>
      <c r="J186" s="6"/>
      <c r="K186" s="6"/>
      <c r="L186" s="14"/>
      <c r="M186" s="11"/>
      <c r="N186" s="11"/>
      <c r="O186" s="11"/>
      <c r="P186" s="6">
        <v>5</v>
      </c>
      <c r="Q186" s="6">
        <v>5</v>
      </c>
      <c r="R186" s="14">
        <f t="shared" si="121"/>
        <v>0</v>
      </c>
      <c r="S186" s="11"/>
    </row>
    <row r="187" spans="1:19" x14ac:dyDescent="0.25">
      <c r="A187" s="42" t="s">
        <v>157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</row>
    <row r="188" spans="1:19" ht="105" x14ac:dyDescent="0.25">
      <c r="A188" s="15">
        <v>75</v>
      </c>
      <c r="B188" s="20" t="s">
        <v>158</v>
      </c>
      <c r="C188" s="4"/>
      <c r="D188" s="6">
        <v>4</v>
      </c>
      <c r="E188" s="6">
        <v>4</v>
      </c>
      <c r="F188" s="14">
        <f t="shared" si="126"/>
        <v>0</v>
      </c>
      <c r="G188" s="6"/>
      <c r="H188" s="6"/>
      <c r="I188" s="14"/>
      <c r="J188" s="6"/>
      <c r="K188" s="6"/>
      <c r="L188" s="14"/>
      <c r="M188" s="11"/>
      <c r="N188" s="11"/>
      <c r="O188" s="11"/>
      <c r="P188" s="6">
        <v>4</v>
      </c>
      <c r="Q188" s="6">
        <v>4</v>
      </c>
      <c r="R188" s="14">
        <f t="shared" ref="R188:R190" si="127">Q188/P188*100-100</f>
        <v>0</v>
      </c>
      <c r="S188" s="11"/>
    </row>
    <row r="189" spans="1:19" ht="195" x14ac:dyDescent="0.25">
      <c r="A189" s="15">
        <v>76</v>
      </c>
      <c r="B189" s="20" t="s">
        <v>159</v>
      </c>
      <c r="C189" s="4"/>
      <c r="D189" s="6">
        <v>1</v>
      </c>
      <c r="E189" s="6">
        <v>1</v>
      </c>
      <c r="F189" s="14">
        <f t="shared" si="126"/>
        <v>0</v>
      </c>
      <c r="G189" s="6"/>
      <c r="H189" s="6"/>
      <c r="I189" s="14"/>
      <c r="J189" s="6"/>
      <c r="K189" s="6"/>
      <c r="L189" s="14"/>
      <c r="M189" s="11"/>
      <c r="N189" s="11"/>
      <c r="O189" s="11"/>
      <c r="P189" s="6">
        <v>1</v>
      </c>
      <c r="Q189" s="6">
        <v>1</v>
      </c>
      <c r="R189" s="14">
        <f t="shared" si="127"/>
        <v>0</v>
      </c>
      <c r="S189" s="11"/>
    </row>
    <row r="190" spans="1:19" ht="189" customHeight="1" x14ac:dyDescent="0.25">
      <c r="A190" s="15">
        <v>77</v>
      </c>
      <c r="B190" s="20" t="s">
        <v>160</v>
      </c>
      <c r="C190" s="4"/>
      <c r="D190" s="6">
        <v>4</v>
      </c>
      <c r="E190" s="6">
        <v>4</v>
      </c>
      <c r="F190" s="14">
        <f t="shared" si="126"/>
        <v>0</v>
      </c>
      <c r="G190" s="6">
        <v>4</v>
      </c>
      <c r="H190" s="6">
        <v>4</v>
      </c>
      <c r="I190" s="14">
        <f t="shared" ref="I190" si="128">H190/G190*100-100</f>
        <v>0</v>
      </c>
      <c r="J190" s="6">
        <v>4</v>
      </c>
      <c r="K190" s="6">
        <v>4</v>
      </c>
      <c r="L190" s="14">
        <f t="shared" ref="L190" si="129">K190/J190*100-100</f>
        <v>0</v>
      </c>
      <c r="M190" s="6">
        <v>4</v>
      </c>
      <c r="N190" s="6">
        <v>4</v>
      </c>
      <c r="O190" s="14">
        <f t="shared" ref="O190:O194" si="130">N190/M190*100-100</f>
        <v>0</v>
      </c>
      <c r="P190" s="6">
        <v>16</v>
      </c>
      <c r="Q190" s="6">
        <v>16</v>
      </c>
      <c r="R190" s="14">
        <f t="shared" si="127"/>
        <v>0</v>
      </c>
      <c r="S190" s="11"/>
    </row>
    <row r="191" spans="1:19" ht="30" x14ac:dyDescent="0.25">
      <c r="A191" s="15"/>
      <c r="B191" s="4" t="s">
        <v>21</v>
      </c>
      <c r="C191" s="4"/>
      <c r="D191" s="6"/>
      <c r="E191" s="6"/>
      <c r="F191" s="10"/>
      <c r="G191" s="6"/>
      <c r="H191" s="6"/>
      <c r="I191" s="14"/>
      <c r="J191" s="6"/>
      <c r="K191" s="6"/>
      <c r="L191" s="14"/>
      <c r="M191" s="10">
        <v>1</v>
      </c>
      <c r="N191" s="10">
        <v>1</v>
      </c>
      <c r="O191" s="14">
        <f t="shared" si="130"/>
        <v>0</v>
      </c>
      <c r="P191" s="10"/>
      <c r="Q191" s="10"/>
      <c r="R191" s="14"/>
      <c r="S191" s="11"/>
    </row>
    <row r="192" spans="1:19" ht="30" x14ac:dyDescent="0.25">
      <c r="A192" s="15"/>
      <c r="B192" s="4" t="s">
        <v>22</v>
      </c>
      <c r="C192" s="4"/>
      <c r="D192" s="6"/>
      <c r="E192" s="6"/>
      <c r="F192" s="10"/>
      <c r="G192" s="6"/>
      <c r="H192" s="6"/>
      <c r="I192" s="14"/>
      <c r="J192" s="6"/>
      <c r="K192" s="6"/>
      <c r="L192" s="14"/>
      <c r="M192" s="10">
        <v>1</v>
      </c>
      <c r="N192" s="10">
        <v>1</v>
      </c>
      <c r="O192" s="14">
        <f t="shared" si="130"/>
        <v>0</v>
      </c>
      <c r="P192" s="10"/>
      <c r="Q192" s="10"/>
      <c r="R192" s="14"/>
      <c r="S192" s="11"/>
    </row>
    <row r="193" spans="1:19" ht="30" x14ac:dyDescent="0.25">
      <c r="A193" s="15"/>
      <c r="B193" s="4" t="s">
        <v>23</v>
      </c>
      <c r="C193" s="4"/>
      <c r="D193" s="6"/>
      <c r="E193" s="6"/>
      <c r="F193" s="10"/>
      <c r="G193" s="6"/>
      <c r="H193" s="6"/>
      <c r="I193" s="14"/>
      <c r="J193" s="6"/>
      <c r="K193" s="6"/>
      <c r="L193" s="14"/>
      <c r="M193" s="10">
        <v>1</v>
      </c>
      <c r="N193" s="10">
        <v>1</v>
      </c>
      <c r="O193" s="14">
        <f t="shared" si="130"/>
        <v>0</v>
      </c>
      <c r="P193" s="10"/>
      <c r="Q193" s="10"/>
      <c r="R193" s="14"/>
      <c r="S193" s="11"/>
    </row>
    <row r="194" spans="1:19" ht="30" x14ac:dyDescent="0.25">
      <c r="A194" s="15"/>
      <c r="B194" s="4" t="s">
        <v>26</v>
      </c>
      <c r="C194" s="4"/>
      <c r="D194" s="6"/>
      <c r="E194" s="6"/>
      <c r="F194" s="10"/>
      <c r="G194" s="6"/>
      <c r="H194" s="6"/>
      <c r="I194" s="14"/>
      <c r="J194" s="6"/>
      <c r="K194" s="6"/>
      <c r="L194" s="14"/>
      <c r="M194" s="10">
        <v>1</v>
      </c>
      <c r="N194" s="10">
        <v>1</v>
      </c>
      <c r="O194" s="14">
        <f t="shared" si="130"/>
        <v>0</v>
      </c>
      <c r="P194" s="10"/>
      <c r="Q194" s="10"/>
      <c r="R194" s="14"/>
      <c r="S194" s="11"/>
    </row>
    <row r="195" spans="1:19" ht="105" x14ac:dyDescent="0.25">
      <c r="A195" s="15">
        <v>78</v>
      </c>
      <c r="B195" s="4" t="s">
        <v>161</v>
      </c>
      <c r="C195" s="4"/>
      <c r="D195" s="6"/>
      <c r="E195" s="6"/>
      <c r="F195" s="10"/>
      <c r="G195" s="6"/>
      <c r="H195" s="6"/>
      <c r="I195" s="14"/>
      <c r="J195" s="6"/>
      <c r="K195" s="6"/>
      <c r="L195" s="14"/>
      <c r="M195" s="11"/>
      <c r="N195" s="11"/>
      <c r="O195" s="11"/>
      <c r="P195" s="11"/>
      <c r="Q195" s="11"/>
      <c r="R195" s="11"/>
      <c r="S195" s="11"/>
    </row>
    <row r="196" spans="1:19" ht="75" x14ac:dyDescent="0.25">
      <c r="A196" s="15"/>
      <c r="B196" s="4" t="s">
        <v>162</v>
      </c>
      <c r="C196" s="4"/>
      <c r="D196" s="6">
        <v>2</v>
      </c>
      <c r="E196" s="6">
        <v>2</v>
      </c>
      <c r="F196" s="14">
        <f t="shared" ref="F196:F198" si="131">E196/D196*100-100</f>
        <v>0</v>
      </c>
      <c r="G196" s="6"/>
      <c r="H196" s="6"/>
      <c r="I196" s="14"/>
      <c r="J196" s="6"/>
      <c r="K196" s="6"/>
      <c r="L196" s="14"/>
      <c r="M196" s="11"/>
      <c r="N196" s="11"/>
      <c r="O196" s="11"/>
      <c r="P196" s="6">
        <v>2</v>
      </c>
      <c r="Q196" s="6">
        <v>2</v>
      </c>
      <c r="R196" s="14">
        <f t="shared" ref="R196:R200" si="132">Q196/P196*100-100</f>
        <v>0</v>
      </c>
      <c r="S196" s="11"/>
    </row>
    <row r="197" spans="1:19" ht="90" x14ac:dyDescent="0.25">
      <c r="A197" s="15"/>
      <c r="B197" s="4" t="s">
        <v>163</v>
      </c>
      <c r="C197" s="4"/>
      <c r="D197" s="6">
        <v>4</v>
      </c>
      <c r="E197" s="6">
        <v>4</v>
      </c>
      <c r="F197" s="14">
        <f t="shared" si="131"/>
        <v>0</v>
      </c>
      <c r="G197" s="6"/>
      <c r="H197" s="6"/>
      <c r="I197" s="14"/>
      <c r="J197" s="6"/>
      <c r="K197" s="6"/>
      <c r="L197" s="14"/>
      <c r="M197" s="11"/>
      <c r="N197" s="11"/>
      <c r="O197" s="11"/>
      <c r="P197" s="6">
        <v>4</v>
      </c>
      <c r="Q197" s="6">
        <v>4</v>
      </c>
      <c r="R197" s="14">
        <f t="shared" si="132"/>
        <v>0</v>
      </c>
      <c r="S197" s="11"/>
    </row>
    <row r="198" spans="1:19" ht="60" x14ac:dyDescent="0.25">
      <c r="A198" s="15"/>
      <c r="B198" s="4" t="s">
        <v>164</v>
      </c>
      <c r="C198" s="4"/>
      <c r="D198" s="6">
        <v>3</v>
      </c>
      <c r="E198" s="6">
        <v>3</v>
      </c>
      <c r="F198" s="14">
        <f t="shared" si="131"/>
        <v>0</v>
      </c>
      <c r="G198" s="6"/>
      <c r="H198" s="6"/>
      <c r="I198" s="14"/>
      <c r="J198" s="6"/>
      <c r="K198" s="6"/>
      <c r="L198" s="14"/>
      <c r="M198" s="11"/>
      <c r="N198" s="11"/>
      <c r="O198" s="11"/>
      <c r="P198" s="6">
        <v>3</v>
      </c>
      <c r="Q198" s="6">
        <v>3</v>
      </c>
      <c r="R198" s="14">
        <f t="shared" si="132"/>
        <v>0</v>
      </c>
      <c r="S198" s="11"/>
    </row>
    <row r="199" spans="1:19" ht="165" x14ac:dyDescent="0.25">
      <c r="A199" s="15">
        <v>79</v>
      </c>
      <c r="B199" s="4" t="s">
        <v>165</v>
      </c>
      <c r="C199" s="4"/>
      <c r="D199" s="6"/>
      <c r="E199" s="6"/>
      <c r="F199" s="14"/>
      <c r="G199" s="6">
        <v>1</v>
      </c>
      <c r="H199" s="6">
        <v>1</v>
      </c>
      <c r="I199" s="14">
        <f t="shared" ref="I199" si="133">H199/G199*100-100</f>
        <v>0</v>
      </c>
      <c r="J199" s="6"/>
      <c r="K199" s="6"/>
      <c r="L199" s="14"/>
      <c r="M199" s="11"/>
      <c r="N199" s="11"/>
      <c r="O199" s="11"/>
      <c r="P199" s="6">
        <v>1</v>
      </c>
      <c r="Q199" s="6">
        <v>1</v>
      </c>
      <c r="R199" s="14">
        <f t="shared" si="132"/>
        <v>0</v>
      </c>
      <c r="S199" s="11"/>
    </row>
    <row r="200" spans="1:19" ht="180" x14ac:dyDescent="0.25">
      <c r="A200" s="15">
        <v>80</v>
      </c>
      <c r="B200" s="4" t="s">
        <v>166</v>
      </c>
      <c r="C200" s="4"/>
      <c r="D200" s="6"/>
      <c r="E200" s="6"/>
      <c r="F200" s="10"/>
      <c r="G200" s="6"/>
      <c r="H200" s="6"/>
      <c r="I200" s="14"/>
      <c r="J200" s="6">
        <v>1</v>
      </c>
      <c r="K200" s="6">
        <v>1</v>
      </c>
      <c r="L200" s="14">
        <f t="shared" ref="L200" si="134">K200/J200*100-100</f>
        <v>0</v>
      </c>
      <c r="M200" s="11"/>
      <c r="N200" s="11"/>
      <c r="O200" s="11"/>
      <c r="P200" s="6">
        <v>1</v>
      </c>
      <c r="Q200" s="6">
        <v>1</v>
      </c>
      <c r="R200" s="14">
        <f t="shared" si="132"/>
        <v>0</v>
      </c>
      <c r="S200" s="11"/>
    </row>
    <row r="201" spans="1:19" x14ac:dyDescent="0.25">
      <c r="A201" s="42" t="s">
        <v>167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</row>
    <row r="202" spans="1:19" ht="195" x14ac:dyDescent="0.25">
      <c r="A202" s="15">
        <v>81</v>
      </c>
      <c r="B202" s="4" t="s">
        <v>168</v>
      </c>
      <c r="C202" s="4"/>
      <c r="D202" s="6">
        <v>1</v>
      </c>
      <c r="E202" s="6">
        <v>1</v>
      </c>
      <c r="F202" s="14">
        <f t="shared" ref="F202" si="135">E202/D202*100-100</f>
        <v>0</v>
      </c>
      <c r="G202" s="6">
        <v>1</v>
      </c>
      <c r="H202" s="6">
        <v>1</v>
      </c>
      <c r="I202" s="14">
        <f t="shared" ref="I202" si="136">H202/G202*100-100</f>
        <v>0</v>
      </c>
      <c r="J202" s="6">
        <v>1</v>
      </c>
      <c r="K202" s="6">
        <v>1</v>
      </c>
      <c r="L202" s="14">
        <f t="shared" ref="L202" si="137">K202/J202*100-100</f>
        <v>0</v>
      </c>
      <c r="M202" s="6">
        <v>1</v>
      </c>
      <c r="N202" s="6">
        <v>1</v>
      </c>
      <c r="O202" s="14">
        <f t="shared" ref="O202" si="138">N202/M202*100-100</f>
        <v>0</v>
      </c>
      <c r="P202" s="6">
        <f>D202+G202+J202+M202</f>
        <v>4</v>
      </c>
      <c r="Q202" s="6">
        <f>E202+H202+K202+N202</f>
        <v>4</v>
      </c>
      <c r="R202" s="14">
        <f t="shared" ref="R202" si="139">Q202/P202*100-100</f>
        <v>0</v>
      </c>
      <c r="S202" s="11"/>
    </row>
    <row r="203" spans="1:19" x14ac:dyDescent="0.25">
      <c r="A203" s="42" t="s">
        <v>169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</row>
    <row r="204" spans="1:19" ht="30" x14ac:dyDescent="0.25">
      <c r="A204" s="15">
        <v>82</v>
      </c>
      <c r="B204" s="4" t="s">
        <v>170</v>
      </c>
      <c r="C204" s="4"/>
      <c r="D204" s="6"/>
      <c r="E204" s="6"/>
      <c r="F204" s="10"/>
      <c r="G204" s="6"/>
      <c r="H204" s="6"/>
      <c r="I204" s="14"/>
      <c r="J204" s="6"/>
      <c r="K204" s="6"/>
      <c r="L204" s="14"/>
      <c r="M204" s="11"/>
      <c r="N204" s="11"/>
      <c r="O204" s="11"/>
      <c r="P204" s="11"/>
      <c r="Q204" s="11"/>
      <c r="R204" s="11"/>
      <c r="S204" s="11"/>
    </row>
    <row r="205" spans="1:19" ht="45" x14ac:dyDescent="0.25">
      <c r="A205" s="15"/>
      <c r="B205" s="4" t="s">
        <v>171</v>
      </c>
      <c r="C205" s="4"/>
      <c r="D205" s="6">
        <v>300</v>
      </c>
      <c r="E205" s="6">
        <v>320</v>
      </c>
      <c r="F205" s="14">
        <f t="shared" ref="F205:F225" si="140">E205/D205*100-100</f>
        <v>6.6666666666666714</v>
      </c>
      <c r="G205" s="6"/>
      <c r="H205" s="6"/>
      <c r="I205" s="14"/>
      <c r="J205" s="6"/>
      <c r="K205" s="6"/>
      <c r="L205" s="14"/>
      <c r="M205" s="11"/>
      <c r="N205" s="11"/>
      <c r="O205" s="11"/>
      <c r="P205" s="6">
        <v>300</v>
      </c>
      <c r="Q205" s="6">
        <v>320</v>
      </c>
      <c r="R205" s="14">
        <f t="shared" ref="R205:R207" si="141">Q205/P205*100-100</f>
        <v>6.6666666666666714</v>
      </c>
      <c r="S205" s="11"/>
    </row>
    <row r="206" spans="1:19" ht="49.5" customHeight="1" x14ac:dyDescent="0.25">
      <c r="A206" s="15"/>
      <c r="B206" s="4" t="s">
        <v>172</v>
      </c>
      <c r="C206" s="4"/>
      <c r="D206" s="6">
        <v>60</v>
      </c>
      <c r="E206" s="6">
        <v>60</v>
      </c>
      <c r="F206" s="14">
        <f t="shared" si="140"/>
        <v>0</v>
      </c>
      <c r="G206" s="6"/>
      <c r="H206" s="6"/>
      <c r="I206" s="14"/>
      <c r="J206" s="6"/>
      <c r="K206" s="6"/>
      <c r="L206" s="14"/>
      <c r="M206" s="11"/>
      <c r="N206" s="11"/>
      <c r="O206" s="11"/>
      <c r="P206" s="6">
        <v>60</v>
      </c>
      <c r="Q206" s="6">
        <v>60</v>
      </c>
      <c r="R206" s="14">
        <f t="shared" si="141"/>
        <v>0</v>
      </c>
      <c r="S206" s="11"/>
    </row>
    <row r="207" spans="1:19" ht="30" x14ac:dyDescent="0.25">
      <c r="A207" s="15"/>
      <c r="B207" s="4" t="s">
        <v>173</v>
      </c>
      <c r="C207" s="4"/>
      <c r="D207" s="6">
        <v>160</v>
      </c>
      <c r="E207" s="6">
        <v>160</v>
      </c>
      <c r="F207" s="14">
        <f t="shared" si="140"/>
        <v>0</v>
      </c>
      <c r="G207" s="6"/>
      <c r="H207" s="6"/>
      <c r="I207" s="14"/>
      <c r="J207" s="6"/>
      <c r="K207" s="6"/>
      <c r="L207" s="14"/>
      <c r="M207" s="11"/>
      <c r="N207" s="11"/>
      <c r="O207" s="11"/>
      <c r="P207" s="6">
        <v>160</v>
      </c>
      <c r="Q207" s="6">
        <v>160</v>
      </c>
      <c r="R207" s="14">
        <f t="shared" si="141"/>
        <v>0</v>
      </c>
      <c r="S207" s="11"/>
    </row>
    <row r="208" spans="1:19" ht="90" x14ac:dyDescent="0.25">
      <c r="A208" s="15">
        <v>83</v>
      </c>
      <c r="B208" s="4" t="s">
        <v>174</v>
      </c>
      <c r="C208" s="4"/>
      <c r="D208" s="6"/>
      <c r="E208" s="6"/>
      <c r="F208" s="10"/>
      <c r="G208" s="6"/>
      <c r="H208" s="6"/>
      <c r="I208" s="14"/>
      <c r="J208" s="6"/>
      <c r="K208" s="6"/>
      <c r="L208" s="14"/>
      <c r="M208" s="11"/>
      <c r="N208" s="11"/>
      <c r="O208" s="11"/>
      <c r="P208" s="11"/>
      <c r="Q208" s="11"/>
      <c r="R208" s="11"/>
      <c r="S208" s="11"/>
    </row>
    <row r="209" spans="1:19" ht="60" x14ac:dyDescent="0.25">
      <c r="A209" s="15"/>
      <c r="B209" s="4" t="s">
        <v>175</v>
      </c>
      <c r="C209" s="4"/>
      <c r="D209" s="6">
        <v>4000</v>
      </c>
      <c r="E209" s="6">
        <v>4400</v>
      </c>
      <c r="F209" s="14">
        <f t="shared" si="140"/>
        <v>10.000000000000014</v>
      </c>
      <c r="G209" s="6">
        <v>4000</v>
      </c>
      <c r="H209" s="6">
        <v>4000</v>
      </c>
      <c r="I209" s="14">
        <f t="shared" ref="I209:I211" si="142">H209/G209*100-100</f>
        <v>0</v>
      </c>
      <c r="J209" s="6"/>
      <c r="K209" s="6"/>
      <c r="L209" s="14"/>
      <c r="M209" s="6">
        <v>4000</v>
      </c>
      <c r="N209" s="6">
        <v>4200</v>
      </c>
      <c r="O209" s="14">
        <f t="shared" ref="O209:O211" si="143">N209/M209*100-100</f>
        <v>5</v>
      </c>
      <c r="P209" s="6">
        <f>D209+G209+J209+M209</f>
        <v>12000</v>
      </c>
      <c r="Q209" s="6">
        <f>E209+H209+K209+N209</f>
        <v>12600</v>
      </c>
      <c r="R209" s="14">
        <f t="shared" ref="R209:R210" si="144">Q209/P209*100-100</f>
        <v>5</v>
      </c>
      <c r="S209" s="11"/>
    </row>
    <row r="210" spans="1:19" ht="45" x14ac:dyDescent="0.25">
      <c r="A210" s="15"/>
      <c r="B210" s="4" t="s">
        <v>176</v>
      </c>
      <c r="C210" s="4"/>
      <c r="D210" s="6">
        <v>300</v>
      </c>
      <c r="E210" s="6">
        <v>320</v>
      </c>
      <c r="F210" s="14">
        <f t="shared" si="140"/>
        <v>6.6666666666666714</v>
      </c>
      <c r="G210" s="6">
        <v>300</v>
      </c>
      <c r="H210" s="6">
        <v>300</v>
      </c>
      <c r="I210" s="14">
        <f t="shared" si="142"/>
        <v>0</v>
      </c>
      <c r="J210" s="6"/>
      <c r="K210" s="6"/>
      <c r="L210" s="14"/>
      <c r="M210" s="6">
        <v>300</v>
      </c>
      <c r="N210" s="6">
        <v>320</v>
      </c>
      <c r="O210" s="14">
        <f t="shared" si="143"/>
        <v>6.6666666666666714</v>
      </c>
      <c r="P210" s="6">
        <f t="shared" ref="P210:Q211" si="145">D210+G210+J210+M210</f>
        <v>900</v>
      </c>
      <c r="Q210" s="6">
        <f t="shared" si="145"/>
        <v>940</v>
      </c>
      <c r="R210" s="14">
        <f t="shared" si="144"/>
        <v>4.4444444444444571</v>
      </c>
      <c r="S210" s="11"/>
    </row>
    <row r="211" spans="1:19" ht="45" x14ac:dyDescent="0.25">
      <c r="A211" s="15"/>
      <c r="B211" s="4" t="s">
        <v>177</v>
      </c>
      <c r="C211" s="4"/>
      <c r="D211" s="6">
        <v>1200</v>
      </c>
      <c r="E211" s="6">
        <v>1200</v>
      </c>
      <c r="F211" s="14">
        <f t="shared" si="140"/>
        <v>0</v>
      </c>
      <c r="G211" s="6">
        <v>1200</v>
      </c>
      <c r="H211" s="6">
        <v>1200</v>
      </c>
      <c r="I211" s="14">
        <f t="shared" si="142"/>
        <v>0</v>
      </c>
      <c r="J211" s="6"/>
      <c r="K211" s="6"/>
      <c r="L211" s="14"/>
      <c r="M211" s="6">
        <v>1200</v>
      </c>
      <c r="N211" s="6">
        <v>1240</v>
      </c>
      <c r="O211" s="14">
        <f t="shared" si="143"/>
        <v>3.3333333333333428</v>
      </c>
      <c r="P211" s="6">
        <f t="shared" si="145"/>
        <v>3600</v>
      </c>
      <c r="Q211" s="6">
        <f t="shared" si="145"/>
        <v>3640</v>
      </c>
      <c r="R211" s="14">
        <f>Q211/P211*100-100</f>
        <v>1.1111111111111143</v>
      </c>
      <c r="S211" s="11"/>
    </row>
    <row r="212" spans="1:19" x14ac:dyDescent="0.25">
      <c r="A212" s="42" t="s">
        <v>178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</row>
    <row r="213" spans="1:19" ht="75" x14ac:dyDescent="0.25">
      <c r="A213" s="15">
        <v>84</v>
      </c>
      <c r="B213" s="4" t="s">
        <v>179</v>
      </c>
      <c r="C213" s="4"/>
      <c r="D213" s="6">
        <v>108</v>
      </c>
      <c r="E213" s="6">
        <v>108</v>
      </c>
      <c r="F213" s="14">
        <f t="shared" si="140"/>
        <v>0</v>
      </c>
      <c r="G213" s="6">
        <v>108</v>
      </c>
      <c r="H213" s="6">
        <v>108</v>
      </c>
      <c r="I213" s="14">
        <f t="shared" ref="I213" si="146">H213/G213*100-100</f>
        <v>0</v>
      </c>
      <c r="J213" s="6">
        <v>108</v>
      </c>
      <c r="K213" s="6">
        <v>108</v>
      </c>
      <c r="L213" s="14">
        <f t="shared" ref="L213" si="147">K213/J213*100-100</f>
        <v>0</v>
      </c>
      <c r="M213" s="6">
        <v>108</v>
      </c>
      <c r="N213" s="6">
        <v>108</v>
      </c>
      <c r="O213" s="14">
        <f t="shared" ref="O213" si="148">N213/M213*100-100</f>
        <v>0</v>
      </c>
      <c r="P213" s="6">
        <v>432</v>
      </c>
      <c r="Q213" s="6">
        <v>432</v>
      </c>
      <c r="R213" s="14">
        <f t="shared" ref="R213" si="149">Q213/P213*100-100</f>
        <v>0</v>
      </c>
      <c r="S213" s="11"/>
    </row>
    <row r="214" spans="1:19" x14ac:dyDescent="0.25">
      <c r="A214" s="42" t="s">
        <v>180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</row>
    <row r="215" spans="1:19" ht="195" x14ac:dyDescent="0.25">
      <c r="A215" s="15">
        <v>85</v>
      </c>
      <c r="B215" s="4" t="s">
        <v>181</v>
      </c>
      <c r="C215" s="4"/>
      <c r="D215" s="6">
        <v>20</v>
      </c>
      <c r="E215" s="6">
        <v>48</v>
      </c>
      <c r="F215" s="14">
        <f t="shared" si="140"/>
        <v>140</v>
      </c>
      <c r="G215" s="6"/>
      <c r="H215" s="6"/>
      <c r="I215" s="14"/>
      <c r="J215" s="6"/>
      <c r="K215" s="6"/>
      <c r="L215" s="14"/>
      <c r="M215" s="11"/>
      <c r="N215" s="11"/>
      <c r="O215" s="11"/>
      <c r="P215" s="6">
        <v>20</v>
      </c>
      <c r="Q215" s="6">
        <v>48</v>
      </c>
      <c r="R215" s="14">
        <f t="shared" ref="R215:R222" si="150">Q215/P215*100-100</f>
        <v>140</v>
      </c>
      <c r="S215" s="11"/>
    </row>
    <row r="216" spans="1:19" ht="135" x14ac:dyDescent="0.25">
      <c r="A216" s="15">
        <v>86</v>
      </c>
      <c r="B216" s="4" t="s">
        <v>182</v>
      </c>
      <c r="C216" s="4"/>
      <c r="D216" s="6">
        <v>1</v>
      </c>
      <c r="E216" s="6">
        <v>1</v>
      </c>
      <c r="F216" s="14">
        <f t="shared" si="140"/>
        <v>0</v>
      </c>
      <c r="G216" s="6"/>
      <c r="H216" s="6"/>
      <c r="I216" s="14"/>
      <c r="J216" s="6"/>
      <c r="K216" s="6"/>
      <c r="L216" s="14"/>
      <c r="M216" s="11"/>
      <c r="N216" s="11"/>
      <c r="O216" s="11"/>
      <c r="P216" s="6">
        <v>1</v>
      </c>
      <c r="Q216" s="6">
        <v>1</v>
      </c>
      <c r="R216" s="14">
        <f t="shared" si="150"/>
        <v>0</v>
      </c>
      <c r="S216" s="11"/>
    </row>
    <row r="217" spans="1:19" ht="165" x14ac:dyDescent="0.25">
      <c r="A217" s="15">
        <v>87</v>
      </c>
      <c r="B217" s="4" t="s">
        <v>183</v>
      </c>
      <c r="C217" s="4"/>
      <c r="D217" s="6">
        <v>7</v>
      </c>
      <c r="E217" s="6">
        <v>7</v>
      </c>
      <c r="F217" s="14">
        <f t="shared" si="140"/>
        <v>0</v>
      </c>
      <c r="G217" s="6"/>
      <c r="H217" s="6"/>
      <c r="I217" s="14"/>
      <c r="J217" s="6"/>
      <c r="K217" s="6"/>
      <c r="L217" s="14"/>
      <c r="M217" s="11"/>
      <c r="N217" s="11"/>
      <c r="O217" s="11"/>
      <c r="P217" s="6">
        <v>7</v>
      </c>
      <c r="Q217" s="6">
        <v>7</v>
      </c>
      <c r="R217" s="14">
        <f t="shared" si="150"/>
        <v>0</v>
      </c>
      <c r="S217" s="11"/>
    </row>
    <row r="218" spans="1:19" ht="210" x14ac:dyDescent="0.25">
      <c r="A218" s="15">
        <v>88</v>
      </c>
      <c r="B218" s="4" t="s">
        <v>184</v>
      </c>
      <c r="C218" s="4"/>
      <c r="D218" s="6">
        <v>1</v>
      </c>
      <c r="E218" s="6">
        <v>1</v>
      </c>
      <c r="F218" s="14">
        <f t="shared" si="140"/>
        <v>0</v>
      </c>
      <c r="G218" s="6"/>
      <c r="H218" s="6"/>
      <c r="I218" s="14"/>
      <c r="J218" s="6"/>
      <c r="K218" s="6"/>
      <c r="L218" s="14"/>
      <c r="M218" s="11"/>
      <c r="N218" s="11"/>
      <c r="O218" s="11"/>
      <c r="P218" s="6">
        <v>1</v>
      </c>
      <c r="Q218" s="6">
        <v>1</v>
      </c>
      <c r="R218" s="14">
        <f t="shared" si="150"/>
        <v>0</v>
      </c>
      <c r="S218" s="11"/>
    </row>
    <row r="219" spans="1:19" ht="210" x14ac:dyDescent="0.25">
      <c r="A219" s="15">
        <v>89</v>
      </c>
      <c r="B219" s="4" t="s">
        <v>185</v>
      </c>
      <c r="C219" s="4"/>
      <c r="D219" s="6">
        <v>20</v>
      </c>
      <c r="E219" s="6">
        <v>18</v>
      </c>
      <c r="F219" s="14">
        <f t="shared" si="140"/>
        <v>-10</v>
      </c>
      <c r="G219" s="6"/>
      <c r="H219" s="6"/>
      <c r="I219" s="14"/>
      <c r="J219" s="6"/>
      <c r="K219" s="6"/>
      <c r="L219" s="14"/>
      <c r="M219" s="11"/>
      <c r="N219" s="11"/>
      <c r="O219" s="11"/>
      <c r="P219" s="6">
        <v>20</v>
      </c>
      <c r="Q219" s="6">
        <v>18</v>
      </c>
      <c r="R219" s="14">
        <f t="shared" si="150"/>
        <v>-10</v>
      </c>
      <c r="S219" s="4"/>
    </row>
    <row r="220" spans="1:19" ht="135" x14ac:dyDescent="0.25">
      <c r="A220" s="15">
        <v>90</v>
      </c>
      <c r="B220" s="4" t="s">
        <v>186</v>
      </c>
      <c r="C220" s="4"/>
      <c r="D220" s="6">
        <v>10</v>
      </c>
      <c r="E220" s="6">
        <v>87</v>
      </c>
      <c r="F220" s="14">
        <f t="shared" si="140"/>
        <v>769.99999999999989</v>
      </c>
      <c r="G220" s="6"/>
      <c r="H220" s="6"/>
      <c r="I220" s="14"/>
      <c r="J220" s="6"/>
      <c r="K220" s="6"/>
      <c r="L220" s="14"/>
      <c r="M220" s="11"/>
      <c r="N220" s="11"/>
      <c r="O220" s="11"/>
      <c r="P220" s="6">
        <v>10</v>
      </c>
      <c r="Q220" s="6">
        <v>87</v>
      </c>
      <c r="R220" s="14">
        <f t="shared" si="150"/>
        <v>769.99999999999989</v>
      </c>
      <c r="S220" s="11"/>
    </row>
    <row r="221" spans="1:19" ht="120" x14ac:dyDescent="0.25">
      <c r="A221" s="15">
        <v>91</v>
      </c>
      <c r="B221" s="4" t="s">
        <v>187</v>
      </c>
      <c r="C221" s="4"/>
      <c r="D221" s="6">
        <v>1</v>
      </c>
      <c r="E221" s="6">
        <v>1</v>
      </c>
      <c r="F221" s="14">
        <f t="shared" si="140"/>
        <v>0</v>
      </c>
      <c r="G221" s="6">
        <v>1</v>
      </c>
      <c r="H221" s="6">
        <v>1</v>
      </c>
      <c r="I221" s="14">
        <f t="shared" ref="I221" si="151">H221/G221*100-100</f>
        <v>0</v>
      </c>
      <c r="J221" s="6">
        <v>1</v>
      </c>
      <c r="K221" s="6">
        <v>1</v>
      </c>
      <c r="L221" s="14">
        <f t="shared" ref="L221" si="152">K221/J221*100-100</f>
        <v>0</v>
      </c>
      <c r="M221" s="6">
        <v>1</v>
      </c>
      <c r="N221" s="6">
        <v>1</v>
      </c>
      <c r="O221" s="14">
        <f t="shared" ref="O221" si="153">N221/M221*100-100</f>
        <v>0</v>
      </c>
      <c r="P221" s="6">
        <f>D221+G221+J221+M221</f>
        <v>4</v>
      </c>
      <c r="Q221" s="6">
        <f>E221+H221+K221+N221</f>
        <v>4</v>
      </c>
      <c r="R221" s="14">
        <f t="shared" si="150"/>
        <v>0</v>
      </c>
      <c r="S221" s="11"/>
    </row>
    <row r="222" spans="1:19" ht="300" x14ac:dyDescent="0.25">
      <c r="A222" s="15">
        <v>92</v>
      </c>
      <c r="B222" s="4" t="s">
        <v>188</v>
      </c>
      <c r="C222" s="4"/>
      <c r="D222" s="6">
        <v>10</v>
      </c>
      <c r="E222" s="6">
        <v>10</v>
      </c>
      <c r="F222" s="14">
        <f t="shared" si="140"/>
        <v>0</v>
      </c>
      <c r="G222" s="6"/>
      <c r="H222" s="6"/>
      <c r="I222" s="14"/>
      <c r="J222" s="6"/>
      <c r="K222" s="6"/>
      <c r="L222" s="14"/>
      <c r="M222" s="11"/>
      <c r="N222" s="11"/>
      <c r="O222" s="11"/>
      <c r="P222" s="6">
        <v>10</v>
      </c>
      <c r="Q222" s="6">
        <v>10</v>
      </c>
      <c r="R222" s="14">
        <f t="shared" si="150"/>
        <v>0</v>
      </c>
      <c r="S222" s="11"/>
    </row>
    <row r="223" spans="1:19" ht="105" x14ac:dyDescent="0.25">
      <c r="A223" s="15">
        <v>93</v>
      </c>
      <c r="B223" s="4" t="s">
        <v>189</v>
      </c>
      <c r="C223" s="4"/>
      <c r="D223" s="6">
        <v>1</v>
      </c>
      <c r="E223" s="6">
        <v>1</v>
      </c>
      <c r="F223" s="14">
        <f t="shared" si="140"/>
        <v>0</v>
      </c>
      <c r="G223" s="6">
        <v>1</v>
      </c>
      <c r="H223" s="6">
        <v>1</v>
      </c>
      <c r="I223" s="14">
        <f t="shared" ref="I223" si="154">H223/G223*100-100</f>
        <v>0</v>
      </c>
      <c r="J223" s="6">
        <v>1</v>
      </c>
      <c r="K223" s="6">
        <v>1</v>
      </c>
      <c r="L223" s="14">
        <f t="shared" ref="L223" si="155">K223/J223*100-100</f>
        <v>0</v>
      </c>
      <c r="M223" s="6">
        <v>1</v>
      </c>
      <c r="N223" s="6">
        <v>1</v>
      </c>
      <c r="O223" s="14">
        <f t="shared" ref="O223" si="156">N223/M223*100-100</f>
        <v>0</v>
      </c>
      <c r="P223" s="6">
        <f>D223+G223+J223+M223</f>
        <v>4</v>
      </c>
      <c r="Q223" s="6">
        <f>E223+H223+K223+N223</f>
        <v>4</v>
      </c>
      <c r="R223" s="14">
        <f t="shared" ref="R223:R226" si="157">Q223/P223*100-100</f>
        <v>0</v>
      </c>
      <c r="S223" s="11"/>
    </row>
    <row r="224" spans="1:19" ht="195" x14ac:dyDescent="0.25">
      <c r="A224" s="15">
        <v>94</v>
      </c>
      <c r="B224" s="4" t="s">
        <v>190</v>
      </c>
      <c r="C224" s="4"/>
      <c r="D224" s="6">
        <v>2</v>
      </c>
      <c r="E224" s="6">
        <v>3</v>
      </c>
      <c r="F224" s="14">
        <f t="shared" si="140"/>
        <v>50</v>
      </c>
      <c r="G224" s="6"/>
      <c r="H224" s="6"/>
      <c r="I224" s="14"/>
      <c r="J224" s="6"/>
      <c r="K224" s="6"/>
      <c r="L224" s="14"/>
      <c r="M224" s="11"/>
      <c r="N224" s="11"/>
      <c r="O224" s="11"/>
      <c r="P224" s="6">
        <v>2</v>
      </c>
      <c r="Q224" s="6">
        <v>3</v>
      </c>
      <c r="R224" s="14">
        <f t="shared" si="157"/>
        <v>50</v>
      </c>
      <c r="S224" s="11"/>
    </row>
    <row r="225" spans="1:19" ht="225" x14ac:dyDescent="0.25">
      <c r="A225" s="15">
        <v>95</v>
      </c>
      <c r="B225" s="4" t="s">
        <v>191</v>
      </c>
      <c r="C225" s="4"/>
      <c r="D225" s="6">
        <v>3</v>
      </c>
      <c r="E225" s="6">
        <v>0</v>
      </c>
      <c r="F225" s="14">
        <f t="shared" si="140"/>
        <v>-100</v>
      </c>
      <c r="G225" s="6"/>
      <c r="H225" s="6"/>
      <c r="I225" s="14"/>
      <c r="J225" s="6"/>
      <c r="K225" s="6"/>
      <c r="L225" s="14"/>
      <c r="M225" s="11"/>
      <c r="N225" s="11"/>
      <c r="O225" s="11"/>
      <c r="P225" s="6">
        <v>3</v>
      </c>
      <c r="Q225" s="6">
        <v>0</v>
      </c>
      <c r="R225" s="14">
        <f t="shared" si="157"/>
        <v>-100</v>
      </c>
      <c r="S225" s="4"/>
    </row>
    <row r="226" spans="1:19" ht="150" x14ac:dyDescent="0.25">
      <c r="A226" s="15">
        <v>96</v>
      </c>
      <c r="B226" s="4" t="s">
        <v>192</v>
      </c>
      <c r="C226" s="4"/>
      <c r="D226" s="6"/>
      <c r="E226" s="6"/>
      <c r="F226" s="10"/>
      <c r="G226" s="6">
        <v>85</v>
      </c>
      <c r="H226" s="6">
        <v>100</v>
      </c>
      <c r="I226" s="14">
        <f t="shared" ref="I226" si="158">H226/G226*100-100</f>
        <v>17.64705882352942</v>
      </c>
      <c r="J226" s="6">
        <v>100</v>
      </c>
      <c r="K226" s="6">
        <v>100</v>
      </c>
      <c r="L226" s="14">
        <f t="shared" ref="L226" si="159">K226/J226*100-100</f>
        <v>0</v>
      </c>
      <c r="M226" s="6">
        <v>100</v>
      </c>
      <c r="N226" s="6">
        <v>100</v>
      </c>
      <c r="O226" s="14">
        <f t="shared" ref="O226" si="160">N226/M226*100-100</f>
        <v>0</v>
      </c>
      <c r="P226" s="6">
        <f>D226+G226+J226+M226</f>
        <v>285</v>
      </c>
      <c r="Q226" s="6">
        <f>E226+H226+K226+N226</f>
        <v>300</v>
      </c>
      <c r="R226" s="14">
        <f t="shared" si="157"/>
        <v>5.2631578947368354</v>
      </c>
      <c r="S226" s="11"/>
    </row>
    <row r="227" spans="1:19" x14ac:dyDescent="0.25">
      <c r="A227" s="42" t="s">
        <v>193</v>
      </c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</row>
    <row r="228" spans="1:19" ht="150" x14ac:dyDescent="0.25">
      <c r="A228" s="15">
        <v>97</v>
      </c>
      <c r="B228" s="4" t="s">
        <v>194</v>
      </c>
      <c r="C228" s="4"/>
      <c r="D228" s="6">
        <v>15</v>
      </c>
      <c r="E228" s="6">
        <v>15</v>
      </c>
      <c r="F228" s="14">
        <f t="shared" ref="F228:F240" si="161">E228/D228*100-100</f>
        <v>0</v>
      </c>
      <c r="G228" s="6"/>
      <c r="H228" s="6"/>
      <c r="I228" s="14"/>
      <c r="J228" s="6"/>
      <c r="K228" s="6"/>
      <c r="L228" s="14"/>
      <c r="M228" s="11"/>
      <c r="N228" s="11"/>
      <c r="O228" s="11"/>
      <c r="P228" s="6">
        <v>15</v>
      </c>
      <c r="Q228" s="6">
        <v>15</v>
      </c>
      <c r="R228" s="14">
        <f t="shared" ref="R228:R242" si="162">Q228/P228*100-100</f>
        <v>0</v>
      </c>
      <c r="S228" s="11"/>
    </row>
    <row r="229" spans="1:19" ht="180" x14ac:dyDescent="0.25">
      <c r="A229" s="15">
        <v>98</v>
      </c>
      <c r="B229" s="4" t="s">
        <v>195</v>
      </c>
      <c r="C229" s="4"/>
      <c r="D229" s="6">
        <v>1</v>
      </c>
      <c r="E229" s="6">
        <v>1</v>
      </c>
      <c r="F229" s="14">
        <f t="shared" si="161"/>
        <v>0</v>
      </c>
      <c r="G229" s="6"/>
      <c r="H229" s="6"/>
      <c r="I229" s="14"/>
      <c r="J229" s="6"/>
      <c r="K229" s="6"/>
      <c r="L229" s="14"/>
      <c r="M229" s="11"/>
      <c r="N229" s="11"/>
      <c r="O229" s="11"/>
      <c r="P229" s="6">
        <v>1</v>
      </c>
      <c r="Q229" s="6">
        <v>1</v>
      </c>
      <c r="R229" s="14">
        <f t="shared" si="162"/>
        <v>0</v>
      </c>
      <c r="S229" s="11"/>
    </row>
    <row r="230" spans="1:19" ht="135" x14ac:dyDescent="0.25">
      <c r="A230" s="15">
        <v>99</v>
      </c>
      <c r="B230" s="4" t="s">
        <v>196</v>
      </c>
      <c r="C230" s="4"/>
      <c r="D230" s="6">
        <v>6</v>
      </c>
      <c r="E230" s="6">
        <v>6</v>
      </c>
      <c r="F230" s="14">
        <f t="shared" si="161"/>
        <v>0</v>
      </c>
      <c r="G230" s="6"/>
      <c r="H230" s="6"/>
      <c r="I230" s="14"/>
      <c r="J230" s="6"/>
      <c r="K230" s="6"/>
      <c r="L230" s="14"/>
      <c r="M230" s="11"/>
      <c r="N230" s="11"/>
      <c r="O230" s="11"/>
      <c r="P230" s="6">
        <v>6</v>
      </c>
      <c r="Q230" s="6">
        <v>6</v>
      </c>
      <c r="R230" s="14">
        <f t="shared" si="162"/>
        <v>0</v>
      </c>
      <c r="S230" s="11"/>
    </row>
    <row r="231" spans="1:19" ht="195" x14ac:dyDescent="0.25">
      <c r="A231" s="15">
        <v>100</v>
      </c>
      <c r="B231" s="4" t="s">
        <v>197</v>
      </c>
      <c r="C231" s="4"/>
      <c r="D231" s="6">
        <v>1</v>
      </c>
      <c r="E231" s="6">
        <v>1</v>
      </c>
      <c r="F231" s="14">
        <f t="shared" si="161"/>
        <v>0</v>
      </c>
      <c r="G231" s="6"/>
      <c r="H231" s="6"/>
      <c r="I231" s="14"/>
      <c r="J231" s="6"/>
      <c r="K231" s="6"/>
      <c r="L231" s="14"/>
      <c r="M231" s="11"/>
      <c r="N231" s="11"/>
      <c r="O231" s="11"/>
      <c r="P231" s="6">
        <v>1</v>
      </c>
      <c r="Q231" s="6">
        <v>1</v>
      </c>
      <c r="R231" s="14">
        <f t="shared" si="162"/>
        <v>0</v>
      </c>
      <c r="S231" s="11"/>
    </row>
    <row r="232" spans="1:19" ht="195" x14ac:dyDescent="0.25">
      <c r="A232" s="15">
        <v>101</v>
      </c>
      <c r="B232" s="4" t="s">
        <v>198</v>
      </c>
      <c r="C232" s="4"/>
      <c r="D232" s="6">
        <v>19</v>
      </c>
      <c r="E232" s="6">
        <v>19</v>
      </c>
      <c r="F232" s="14">
        <f t="shared" si="161"/>
        <v>0</v>
      </c>
      <c r="G232" s="6"/>
      <c r="H232" s="6"/>
      <c r="I232" s="14"/>
      <c r="J232" s="6"/>
      <c r="K232" s="6"/>
      <c r="L232" s="14"/>
      <c r="M232" s="11"/>
      <c r="N232" s="11"/>
      <c r="O232" s="11"/>
      <c r="P232" s="6">
        <v>19</v>
      </c>
      <c r="Q232" s="6">
        <v>19</v>
      </c>
      <c r="R232" s="14">
        <f t="shared" si="162"/>
        <v>0</v>
      </c>
      <c r="S232" s="11"/>
    </row>
    <row r="233" spans="1:19" ht="225" x14ac:dyDescent="0.25">
      <c r="A233" s="15">
        <v>102</v>
      </c>
      <c r="B233" s="4" t="s">
        <v>199</v>
      </c>
      <c r="C233" s="4"/>
      <c r="D233" s="6">
        <v>1</v>
      </c>
      <c r="E233" s="6">
        <v>1</v>
      </c>
      <c r="F233" s="14">
        <f t="shared" si="161"/>
        <v>0</v>
      </c>
      <c r="G233" s="6"/>
      <c r="H233" s="6"/>
      <c r="I233" s="14"/>
      <c r="J233" s="6"/>
      <c r="K233" s="6"/>
      <c r="L233" s="14"/>
      <c r="M233" s="11"/>
      <c r="N233" s="11"/>
      <c r="O233" s="11"/>
      <c r="P233" s="6">
        <v>1</v>
      </c>
      <c r="Q233" s="6">
        <v>1</v>
      </c>
      <c r="R233" s="14">
        <f t="shared" si="162"/>
        <v>0</v>
      </c>
      <c r="S233" s="11"/>
    </row>
    <row r="234" spans="1:19" ht="225" x14ac:dyDescent="0.25">
      <c r="A234" s="15">
        <v>103</v>
      </c>
      <c r="B234" s="4" t="s">
        <v>200</v>
      </c>
      <c r="C234" s="4"/>
      <c r="D234" s="6">
        <v>4</v>
      </c>
      <c r="E234" s="6">
        <v>4</v>
      </c>
      <c r="F234" s="14">
        <f t="shared" si="161"/>
        <v>0</v>
      </c>
      <c r="G234" s="6"/>
      <c r="H234" s="6"/>
      <c r="I234" s="14"/>
      <c r="J234" s="6"/>
      <c r="K234" s="6"/>
      <c r="L234" s="14"/>
      <c r="M234" s="11"/>
      <c r="N234" s="11"/>
      <c r="O234" s="11"/>
      <c r="P234" s="6">
        <v>4</v>
      </c>
      <c r="Q234" s="6">
        <v>4</v>
      </c>
      <c r="R234" s="14">
        <f t="shared" si="162"/>
        <v>0</v>
      </c>
      <c r="S234" s="11"/>
    </row>
    <row r="235" spans="1:19" ht="285" x14ac:dyDescent="0.25">
      <c r="A235" s="15">
        <v>104</v>
      </c>
      <c r="B235" s="4" t="s">
        <v>201</v>
      </c>
      <c r="C235" s="4"/>
      <c r="D235" s="6">
        <v>1</v>
      </c>
      <c r="E235" s="6">
        <v>1</v>
      </c>
      <c r="F235" s="14">
        <f t="shared" si="161"/>
        <v>0</v>
      </c>
      <c r="G235" s="6"/>
      <c r="H235" s="6"/>
      <c r="I235" s="14"/>
      <c r="J235" s="6"/>
      <c r="K235" s="6"/>
      <c r="L235" s="14"/>
      <c r="M235" s="11"/>
      <c r="N235" s="11"/>
      <c r="O235" s="11"/>
      <c r="P235" s="6">
        <v>1</v>
      </c>
      <c r="Q235" s="6">
        <v>1</v>
      </c>
      <c r="R235" s="14">
        <f t="shared" si="162"/>
        <v>0</v>
      </c>
      <c r="S235" s="11"/>
    </row>
    <row r="236" spans="1:19" ht="135" x14ac:dyDescent="0.25">
      <c r="A236" s="15">
        <v>105</v>
      </c>
      <c r="B236" s="4" t="s">
        <v>202</v>
      </c>
      <c r="C236" s="4"/>
      <c r="D236" s="6">
        <v>7</v>
      </c>
      <c r="E236" s="6">
        <v>7</v>
      </c>
      <c r="F236" s="14">
        <f t="shared" si="161"/>
        <v>0</v>
      </c>
      <c r="G236" s="6"/>
      <c r="H236" s="6"/>
      <c r="I236" s="14"/>
      <c r="J236" s="6"/>
      <c r="K236" s="6"/>
      <c r="L236" s="14"/>
      <c r="M236" s="11"/>
      <c r="N236" s="11"/>
      <c r="O236" s="11"/>
      <c r="P236" s="6">
        <v>7</v>
      </c>
      <c r="Q236" s="6">
        <v>7</v>
      </c>
      <c r="R236" s="14">
        <f t="shared" si="162"/>
        <v>0</v>
      </c>
      <c r="S236" s="11"/>
    </row>
    <row r="237" spans="1:19" ht="165" x14ac:dyDescent="0.25">
      <c r="A237" s="15">
        <v>106</v>
      </c>
      <c r="B237" s="4" t="s">
        <v>203</v>
      </c>
      <c r="C237" s="4"/>
      <c r="D237" s="6">
        <v>1</v>
      </c>
      <c r="E237" s="6">
        <v>1</v>
      </c>
      <c r="F237" s="14">
        <f t="shared" si="161"/>
        <v>0</v>
      </c>
      <c r="G237" s="6"/>
      <c r="H237" s="6"/>
      <c r="I237" s="14"/>
      <c r="J237" s="6"/>
      <c r="K237" s="6"/>
      <c r="L237" s="14"/>
      <c r="M237" s="11"/>
      <c r="N237" s="11"/>
      <c r="O237" s="11"/>
      <c r="P237" s="6">
        <v>1</v>
      </c>
      <c r="Q237" s="6">
        <v>1</v>
      </c>
      <c r="R237" s="14">
        <f t="shared" si="162"/>
        <v>0</v>
      </c>
      <c r="S237" s="11"/>
    </row>
    <row r="238" spans="1:19" ht="195" x14ac:dyDescent="0.25">
      <c r="A238" s="15">
        <v>107</v>
      </c>
      <c r="B238" s="4" t="s">
        <v>204</v>
      </c>
      <c r="C238" s="4"/>
      <c r="D238" s="6">
        <v>1</v>
      </c>
      <c r="E238" s="6">
        <v>0</v>
      </c>
      <c r="F238" s="14">
        <f t="shared" si="161"/>
        <v>-100</v>
      </c>
      <c r="G238" s="6"/>
      <c r="H238" s="6"/>
      <c r="I238" s="14"/>
      <c r="J238" s="6"/>
      <c r="K238" s="6"/>
      <c r="L238" s="14"/>
      <c r="M238" s="11"/>
      <c r="N238" s="11"/>
      <c r="O238" s="11"/>
      <c r="P238" s="6">
        <v>1</v>
      </c>
      <c r="Q238" s="6">
        <v>0</v>
      </c>
      <c r="R238" s="14">
        <f t="shared" si="162"/>
        <v>-100</v>
      </c>
      <c r="S238" s="4"/>
    </row>
    <row r="239" spans="1:19" ht="165" x14ac:dyDescent="0.25">
      <c r="A239" s="15">
        <v>108</v>
      </c>
      <c r="B239" s="4" t="s">
        <v>205</v>
      </c>
      <c r="C239" s="4"/>
      <c r="D239" s="6">
        <v>5</v>
      </c>
      <c r="E239" s="6">
        <v>5</v>
      </c>
      <c r="F239" s="14">
        <f t="shared" si="161"/>
        <v>0</v>
      </c>
      <c r="G239" s="6"/>
      <c r="H239" s="6"/>
      <c r="I239" s="14"/>
      <c r="J239" s="6"/>
      <c r="K239" s="6"/>
      <c r="L239" s="14"/>
      <c r="M239" s="11"/>
      <c r="N239" s="11"/>
      <c r="O239" s="11"/>
      <c r="P239" s="6">
        <v>5</v>
      </c>
      <c r="Q239" s="6">
        <v>5</v>
      </c>
      <c r="R239" s="14">
        <f t="shared" si="162"/>
        <v>0</v>
      </c>
      <c r="S239" s="11"/>
    </row>
    <row r="240" spans="1:19" ht="195" x14ac:dyDescent="0.25">
      <c r="A240" s="15">
        <v>109</v>
      </c>
      <c r="B240" s="4" t="s">
        <v>206</v>
      </c>
      <c r="C240" s="4"/>
      <c r="D240" s="6">
        <v>1</v>
      </c>
      <c r="E240" s="6">
        <v>1</v>
      </c>
      <c r="F240" s="14">
        <f t="shared" si="161"/>
        <v>0</v>
      </c>
      <c r="G240" s="6"/>
      <c r="H240" s="6"/>
      <c r="I240" s="14"/>
      <c r="J240" s="6"/>
      <c r="K240" s="6"/>
      <c r="L240" s="14"/>
      <c r="M240" s="11"/>
      <c r="N240" s="11"/>
      <c r="O240" s="11"/>
      <c r="P240" s="6">
        <v>1</v>
      </c>
      <c r="Q240" s="6">
        <v>1</v>
      </c>
      <c r="R240" s="14">
        <f t="shared" si="162"/>
        <v>0</v>
      </c>
      <c r="S240" s="11"/>
    </row>
    <row r="241" spans="1:19" ht="157.5" customHeight="1" x14ac:dyDescent="0.25">
      <c r="A241" s="15">
        <v>110</v>
      </c>
      <c r="B241" s="4" t="s">
        <v>207</v>
      </c>
      <c r="C241" s="4"/>
      <c r="D241" s="6"/>
      <c r="E241" s="6"/>
      <c r="F241" s="10"/>
      <c r="G241" s="6">
        <v>56</v>
      </c>
      <c r="H241" s="6">
        <v>60</v>
      </c>
      <c r="I241" s="14">
        <f t="shared" ref="I241:I244" si="163">H241/G241*100-100</f>
        <v>7.1428571428571388</v>
      </c>
      <c r="J241" s="6">
        <v>60</v>
      </c>
      <c r="K241" s="6">
        <v>60</v>
      </c>
      <c r="L241" s="14">
        <f t="shared" ref="L241:L242" si="164">K241/J241*100-100</f>
        <v>0</v>
      </c>
      <c r="M241" s="6">
        <v>60</v>
      </c>
      <c r="N241" s="6">
        <v>60</v>
      </c>
      <c r="O241" s="14">
        <f t="shared" ref="O241:O242" si="165">N241/M241*100-100</f>
        <v>0</v>
      </c>
      <c r="P241" s="6">
        <f>G241+J241+M241</f>
        <v>176</v>
      </c>
      <c r="Q241" s="6">
        <f>H241+K241+N241</f>
        <v>180</v>
      </c>
      <c r="R241" s="14">
        <f t="shared" si="162"/>
        <v>2.2727272727272663</v>
      </c>
      <c r="S241" s="11"/>
    </row>
    <row r="242" spans="1:19" ht="165" x14ac:dyDescent="0.25">
      <c r="A242" s="15">
        <v>111</v>
      </c>
      <c r="B242" s="4" t="s">
        <v>208</v>
      </c>
      <c r="C242" s="4"/>
      <c r="D242" s="6"/>
      <c r="E242" s="6"/>
      <c r="F242" s="10"/>
      <c r="G242" s="6">
        <v>1</v>
      </c>
      <c r="H242" s="6">
        <v>1</v>
      </c>
      <c r="I242" s="14">
        <f t="shared" si="163"/>
        <v>0</v>
      </c>
      <c r="J242" s="6">
        <v>1</v>
      </c>
      <c r="K242" s="6">
        <v>1</v>
      </c>
      <c r="L242" s="14">
        <f t="shared" si="164"/>
        <v>0</v>
      </c>
      <c r="M242" s="6">
        <v>1</v>
      </c>
      <c r="N242" s="6">
        <v>1</v>
      </c>
      <c r="O242" s="14">
        <f t="shared" si="165"/>
        <v>0</v>
      </c>
      <c r="P242" s="6">
        <f>G242+J242+M242</f>
        <v>3</v>
      </c>
      <c r="Q242" s="6">
        <f>H242+K242+N242</f>
        <v>3</v>
      </c>
      <c r="R242" s="14">
        <f t="shared" si="162"/>
        <v>0</v>
      </c>
      <c r="S242" s="11"/>
    </row>
    <row r="243" spans="1:19" x14ac:dyDescent="0.25">
      <c r="A243" s="42" t="s">
        <v>209</v>
      </c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</row>
    <row r="244" spans="1:19" ht="240" x14ac:dyDescent="0.25">
      <c r="A244" s="15">
        <v>112</v>
      </c>
      <c r="B244" s="4" t="s">
        <v>210</v>
      </c>
      <c r="C244" s="4"/>
      <c r="D244" s="6">
        <v>6</v>
      </c>
      <c r="E244" s="6">
        <v>4</v>
      </c>
      <c r="F244" s="14">
        <f t="shared" ref="F244:F249" si="166">E244/D244*100-100</f>
        <v>-33.333333333333343</v>
      </c>
      <c r="G244" s="6">
        <v>4</v>
      </c>
      <c r="H244" s="6">
        <v>4</v>
      </c>
      <c r="I244" s="14">
        <f t="shared" si="163"/>
        <v>0</v>
      </c>
      <c r="J244" s="6">
        <v>3</v>
      </c>
      <c r="K244" s="6">
        <v>5</v>
      </c>
      <c r="L244" s="14">
        <f t="shared" ref="L244" si="167">K244/J244*100-100</f>
        <v>66.666666666666686</v>
      </c>
      <c r="M244" s="6">
        <v>4</v>
      </c>
      <c r="N244" s="6">
        <v>4</v>
      </c>
      <c r="O244" s="14">
        <f t="shared" ref="O244" si="168">N244/M244*100-100</f>
        <v>0</v>
      </c>
      <c r="P244" s="6">
        <f>D244+G244+J244+M244</f>
        <v>17</v>
      </c>
      <c r="Q244" s="6">
        <f>E244+H244+K244+N244</f>
        <v>17</v>
      </c>
      <c r="R244" s="14">
        <f t="shared" ref="R244" si="169">Q244/P244*100-100</f>
        <v>0</v>
      </c>
      <c r="S244" s="11"/>
    </row>
    <row r="245" spans="1:19" x14ac:dyDescent="0.25">
      <c r="A245" s="42" t="s">
        <v>211</v>
      </c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</row>
    <row r="246" spans="1:19" ht="170.25" customHeight="1" x14ac:dyDescent="0.25">
      <c r="A246" s="15">
        <v>113</v>
      </c>
      <c r="B246" s="4" t="s">
        <v>212</v>
      </c>
      <c r="C246" s="4"/>
      <c r="D246" s="6">
        <v>160</v>
      </c>
      <c r="E246" s="6">
        <v>1033</v>
      </c>
      <c r="F246" s="14">
        <f t="shared" si="166"/>
        <v>545.625</v>
      </c>
      <c r="G246" s="6"/>
      <c r="H246" s="6"/>
      <c r="I246" s="14"/>
      <c r="J246" s="6"/>
      <c r="K246" s="6"/>
      <c r="L246" s="14"/>
      <c r="M246" s="11"/>
      <c r="N246" s="11"/>
      <c r="O246" s="11"/>
      <c r="P246" s="6">
        <v>160</v>
      </c>
      <c r="Q246" s="6">
        <v>1033</v>
      </c>
      <c r="R246" s="14">
        <f t="shared" ref="R246:R250" si="170">Q246/P246*100-100</f>
        <v>545.625</v>
      </c>
      <c r="S246" s="11"/>
    </row>
    <row r="247" spans="1:19" ht="240.75" customHeight="1" x14ac:dyDescent="0.25">
      <c r="A247" s="15">
        <v>114</v>
      </c>
      <c r="B247" s="4" t="s">
        <v>215</v>
      </c>
      <c r="C247" s="4"/>
      <c r="D247" s="6">
        <v>163</v>
      </c>
      <c r="E247" s="6">
        <v>593</v>
      </c>
      <c r="F247" s="14">
        <f t="shared" si="166"/>
        <v>263.80368098159511</v>
      </c>
      <c r="G247" s="6"/>
      <c r="H247" s="6"/>
      <c r="I247" s="14"/>
      <c r="J247" s="6"/>
      <c r="K247" s="6"/>
      <c r="L247" s="14"/>
      <c r="M247" s="11"/>
      <c r="N247" s="11"/>
      <c r="O247" s="11"/>
      <c r="P247" s="6">
        <v>163</v>
      </c>
      <c r="Q247" s="6">
        <v>593</v>
      </c>
      <c r="R247" s="14">
        <f t="shared" si="170"/>
        <v>263.80368098159511</v>
      </c>
      <c r="S247" s="11"/>
    </row>
    <row r="248" spans="1:19" ht="155.25" customHeight="1" x14ac:dyDescent="0.25">
      <c r="A248" s="15">
        <v>115</v>
      </c>
      <c r="B248" s="4" t="s">
        <v>213</v>
      </c>
      <c r="C248" s="4"/>
      <c r="D248" s="6">
        <v>231</v>
      </c>
      <c r="E248" s="6">
        <v>1384</v>
      </c>
      <c r="F248" s="14">
        <f t="shared" si="166"/>
        <v>499.13419913419909</v>
      </c>
      <c r="G248" s="6"/>
      <c r="H248" s="6"/>
      <c r="I248" s="14"/>
      <c r="J248" s="6"/>
      <c r="K248" s="6"/>
      <c r="L248" s="14"/>
      <c r="M248" s="11"/>
      <c r="N248" s="11"/>
      <c r="O248" s="11"/>
      <c r="P248" s="6">
        <v>231</v>
      </c>
      <c r="Q248" s="6">
        <v>1384</v>
      </c>
      <c r="R248" s="14">
        <f t="shared" si="170"/>
        <v>499.13419913419909</v>
      </c>
      <c r="S248" s="11"/>
    </row>
    <row r="249" spans="1:19" ht="195" x14ac:dyDescent="0.25">
      <c r="A249" s="15">
        <v>116</v>
      </c>
      <c r="B249" s="4" t="s">
        <v>214</v>
      </c>
      <c r="C249" s="4"/>
      <c r="D249" s="6">
        <v>15</v>
      </c>
      <c r="E249" s="6">
        <v>55</v>
      </c>
      <c r="F249" s="14">
        <f t="shared" si="166"/>
        <v>266.66666666666663</v>
      </c>
      <c r="G249" s="6"/>
      <c r="H249" s="6"/>
      <c r="I249" s="14"/>
      <c r="J249" s="6"/>
      <c r="K249" s="6"/>
      <c r="L249" s="14"/>
      <c r="M249" s="11"/>
      <c r="N249" s="11"/>
      <c r="O249" s="11"/>
      <c r="P249" s="6">
        <v>15</v>
      </c>
      <c r="Q249" s="6">
        <v>55</v>
      </c>
      <c r="R249" s="14">
        <f t="shared" si="170"/>
        <v>266.66666666666663</v>
      </c>
      <c r="S249" s="11"/>
    </row>
    <row r="250" spans="1:19" ht="150" x14ac:dyDescent="0.25">
      <c r="A250" s="15">
        <v>117</v>
      </c>
      <c r="B250" s="4" t="s">
        <v>216</v>
      </c>
      <c r="C250" s="4"/>
      <c r="D250" s="6"/>
      <c r="E250" s="6"/>
      <c r="F250" s="10"/>
      <c r="G250" s="6">
        <v>5</v>
      </c>
      <c r="H250" s="6">
        <v>5</v>
      </c>
      <c r="I250" s="14">
        <f t="shared" ref="I250" si="171">H250/G250*100-100</f>
        <v>0</v>
      </c>
      <c r="J250" s="6">
        <v>5</v>
      </c>
      <c r="K250" s="6">
        <v>5</v>
      </c>
      <c r="L250" s="14">
        <f t="shared" ref="L250" si="172">K250/J250*100-100</f>
        <v>0</v>
      </c>
      <c r="M250" s="6">
        <v>5</v>
      </c>
      <c r="N250" s="6">
        <v>5</v>
      </c>
      <c r="O250" s="14">
        <f t="shared" ref="O250" si="173">N250/M250*100-100</f>
        <v>0</v>
      </c>
      <c r="P250" s="10">
        <v>15</v>
      </c>
      <c r="Q250" s="10">
        <v>15</v>
      </c>
      <c r="R250" s="14">
        <f t="shared" si="170"/>
        <v>0</v>
      </c>
      <c r="S250" s="11"/>
    </row>
    <row r="251" spans="1:19" x14ac:dyDescent="0.25">
      <c r="A251" s="42" t="s">
        <v>217</v>
      </c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</row>
    <row r="252" spans="1:19" ht="409.5" x14ac:dyDescent="0.25">
      <c r="A252" s="15">
        <v>118</v>
      </c>
      <c r="B252" s="4" t="s">
        <v>218</v>
      </c>
      <c r="C252" s="4"/>
      <c r="D252" s="6">
        <v>2</v>
      </c>
      <c r="E252" s="6">
        <v>2</v>
      </c>
      <c r="F252" s="14">
        <f t="shared" ref="F252:F257" si="174">E252/D252*100-100</f>
        <v>0</v>
      </c>
      <c r="G252" s="6"/>
      <c r="H252" s="6"/>
      <c r="I252" s="14"/>
      <c r="J252" s="6"/>
      <c r="K252" s="6"/>
      <c r="L252" s="14"/>
      <c r="M252" s="11"/>
      <c r="N252" s="11"/>
      <c r="O252" s="11"/>
      <c r="P252" s="6">
        <v>2</v>
      </c>
      <c r="Q252" s="6">
        <v>2</v>
      </c>
      <c r="R252" s="14">
        <f t="shared" ref="R252:R253" si="175">Q252/P252*100-100</f>
        <v>0</v>
      </c>
      <c r="S252" s="11"/>
    </row>
    <row r="253" spans="1:19" ht="330" x14ac:dyDescent="0.25">
      <c r="A253" s="15">
        <v>119</v>
      </c>
      <c r="B253" s="4" t="s">
        <v>219</v>
      </c>
      <c r="C253" s="4"/>
      <c r="D253" s="6">
        <v>2</v>
      </c>
      <c r="E253" s="6">
        <v>2</v>
      </c>
      <c r="F253" s="14">
        <f t="shared" si="174"/>
        <v>0</v>
      </c>
      <c r="G253" s="6"/>
      <c r="H253" s="6"/>
      <c r="I253" s="14"/>
      <c r="J253" s="6"/>
      <c r="K253" s="6"/>
      <c r="L253" s="14"/>
      <c r="M253" s="11"/>
      <c r="N253" s="11"/>
      <c r="O253" s="11"/>
      <c r="P253" s="6">
        <v>2</v>
      </c>
      <c r="Q253" s="6">
        <v>2</v>
      </c>
      <c r="R253" s="14">
        <f t="shared" si="175"/>
        <v>0</v>
      </c>
      <c r="S253" s="11"/>
    </row>
    <row r="254" spans="1:19" ht="409.5" x14ac:dyDescent="0.25">
      <c r="A254" s="44">
        <v>120</v>
      </c>
      <c r="B254" s="17" t="s">
        <v>220</v>
      </c>
      <c r="C254" s="4"/>
      <c r="D254" s="6">
        <v>10</v>
      </c>
      <c r="E254" s="6">
        <v>10</v>
      </c>
      <c r="F254" s="14">
        <f t="shared" si="174"/>
        <v>0</v>
      </c>
      <c r="G254" s="6">
        <v>10</v>
      </c>
      <c r="H254" s="6">
        <v>10</v>
      </c>
      <c r="I254" s="14">
        <f t="shared" ref="I254" si="176">H254/G254*100-100</f>
        <v>0</v>
      </c>
      <c r="J254" s="6">
        <v>10</v>
      </c>
      <c r="K254" s="6">
        <v>10</v>
      </c>
      <c r="L254" s="14">
        <f t="shared" ref="L254" si="177">K254/J254*100-100</f>
        <v>0</v>
      </c>
      <c r="M254" s="6">
        <v>10</v>
      </c>
      <c r="N254" s="6">
        <v>10</v>
      </c>
      <c r="O254" s="14">
        <f t="shared" ref="O254:O255" si="178">N254/M254*100-100</f>
        <v>0</v>
      </c>
      <c r="P254" s="6">
        <v>40</v>
      </c>
      <c r="Q254" s="6">
        <v>40</v>
      </c>
      <c r="R254" s="14">
        <f t="shared" ref="R254" si="179">Q254/P254*100-100</f>
        <v>0</v>
      </c>
      <c r="S254" s="11"/>
    </row>
    <row r="255" spans="1:19" ht="30" x14ac:dyDescent="0.25">
      <c r="A255" s="44"/>
      <c r="B255" s="4" t="s">
        <v>221</v>
      </c>
      <c r="C255" s="4"/>
      <c r="D255" s="6"/>
      <c r="E255" s="6"/>
      <c r="F255" s="10"/>
      <c r="G255" s="6"/>
      <c r="H255" s="6"/>
      <c r="I255" s="14"/>
      <c r="J255" s="6"/>
      <c r="K255" s="6"/>
      <c r="L255" s="14"/>
      <c r="M255" s="6">
        <v>10</v>
      </c>
      <c r="N255" s="6">
        <v>10</v>
      </c>
      <c r="O255" s="14">
        <f t="shared" si="178"/>
        <v>0</v>
      </c>
      <c r="P255" s="6"/>
      <c r="Q255" s="6"/>
      <c r="R255" s="14"/>
      <c r="S255" s="11"/>
    </row>
    <row r="256" spans="1:19" ht="225" x14ac:dyDescent="0.25">
      <c r="A256" s="15">
        <v>121</v>
      </c>
      <c r="B256" s="4" t="s">
        <v>222</v>
      </c>
      <c r="C256" s="4"/>
      <c r="D256" s="6">
        <v>1</v>
      </c>
      <c r="E256" s="6">
        <v>1</v>
      </c>
      <c r="F256" s="14">
        <f t="shared" si="174"/>
        <v>0</v>
      </c>
      <c r="G256" s="6"/>
      <c r="H256" s="6"/>
      <c r="I256" s="14"/>
      <c r="J256" s="6"/>
      <c r="K256" s="6"/>
      <c r="L256" s="14"/>
      <c r="M256" s="11"/>
      <c r="N256" s="11"/>
      <c r="O256" s="11"/>
      <c r="P256" s="6">
        <v>1</v>
      </c>
      <c r="Q256" s="6">
        <v>1</v>
      </c>
      <c r="R256" s="14">
        <f t="shared" ref="R256" si="180">Q256/P256*100-100</f>
        <v>0</v>
      </c>
      <c r="S256" s="11"/>
    </row>
    <row r="257" spans="1:19" ht="180" x14ac:dyDescent="0.25">
      <c r="A257" s="15">
        <v>122</v>
      </c>
      <c r="B257" s="4" t="s">
        <v>223</v>
      </c>
      <c r="C257" s="4"/>
      <c r="D257" s="6">
        <v>1</v>
      </c>
      <c r="E257" s="6">
        <v>1</v>
      </c>
      <c r="F257" s="14">
        <f t="shared" si="174"/>
        <v>0</v>
      </c>
      <c r="G257" s="6"/>
      <c r="H257" s="6"/>
      <c r="I257" s="14"/>
      <c r="J257" s="6"/>
      <c r="K257" s="6"/>
      <c r="L257" s="14"/>
      <c r="M257" s="11"/>
      <c r="N257" s="11"/>
      <c r="O257" s="11"/>
      <c r="P257" s="6">
        <v>1</v>
      </c>
      <c r="Q257" s="6">
        <v>1</v>
      </c>
      <c r="R257" s="14">
        <f t="shared" ref="R257" si="181">Q257/P257*100-100</f>
        <v>0</v>
      </c>
      <c r="S257" s="11"/>
    </row>
    <row r="258" spans="1:19" ht="30" customHeight="1" x14ac:dyDescent="0.25">
      <c r="A258" s="45" t="s">
        <v>224</v>
      </c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</row>
    <row r="259" spans="1:19" x14ac:dyDescent="0.25">
      <c r="A259" s="43" t="s">
        <v>225</v>
      </c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spans="1:19" ht="180" x14ac:dyDescent="0.25">
      <c r="A260" s="15">
        <v>123</v>
      </c>
      <c r="B260" s="4" t="s">
        <v>226</v>
      </c>
      <c r="C260" s="4"/>
      <c r="D260" s="6"/>
      <c r="E260" s="6"/>
      <c r="F260" s="10"/>
      <c r="G260" s="6">
        <v>22</v>
      </c>
      <c r="H260" s="6">
        <v>22</v>
      </c>
      <c r="I260" s="14">
        <f t="shared" ref="I260" si="182">H260/G260*100-100</f>
        <v>0</v>
      </c>
      <c r="J260" s="6">
        <v>22</v>
      </c>
      <c r="K260" s="6">
        <v>22</v>
      </c>
      <c r="L260" s="14">
        <f t="shared" ref="L260" si="183">K260/J260*100-100</f>
        <v>0</v>
      </c>
      <c r="M260" s="6">
        <f>M261+M262+M263+M264+M265+M266+M267</f>
        <v>22</v>
      </c>
      <c r="N260" s="6">
        <f>N261+N262+N263+N264+N265+N266+N267</f>
        <v>22</v>
      </c>
      <c r="O260" s="14">
        <f t="shared" ref="O260" si="184">N260/M260*100-100</f>
        <v>0</v>
      </c>
      <c r="P260" s="6">
        <v>66</v>
      </c>
      <c r="Q260" s="6">
        <v>66</v>
      </c>
      <c r="R260" s="14">
        <f t="shared" ref="R260" si="185">Q260/P260*100-100</f>
        <v>0</v>
      </c>
      <c r="S260" s="11"/>
    </row>
    <row r="261" spans="1:19" ht="30" x14ac:dyDescent="0.25">
      <c r="A261" s="15"/>
      <c r="B261" s="4" t="s">
        <v>21</v>
      </c>
      <c r="C261" s="4"/>
      <c r="D261" s="6"/>
      <c r="E261" s="6"/>
      <c r="F261" s="10"/>
      <c r="G261" s="6"/>
      <c r="H261" s="6"/>
      <c r="I261" s="14"/>
      <c r="J261" s="6"/>
      <c r="K261" s="6"/>
      <c r="L261" s="14"/>
      <c r="M261" s="6">
        <v>3</v>
      </c>
      <c r="N261" s="6">
        <v>3</v>
      </c>
      <c r="O261" s="14"/>
      <c r="P261" s="6"/>
      <c r="Q261" s="6"/>
      <c r="R261" s="11"/>
      <c r="S261" s="11"/>
    </row>
    <row r="262" spans="1:19" ht="30" x14ac:dyDescent="0.25">
      <c r="A262" s="15"/>
      <c r="B262" s="4" t="s">
        <v>22</v>
      </c>
      <c r="C262" s="4"/>
      <c r="D262" s="6"/>
      <c r="E262" s="6"/>
      <c r="F262" s="10"/>
      <c r="G262" s="6"/>
      <c r="H262" s="6"/>
      <c r="I262" s="14"/>
      <c r="J262" s="6"/>
      <c r="K262" s="6"/>
      <c r="L262" s="14"/>
      <c r="M262" s="6">
        <v>4</v>
      </c>
      <c r="N262" s="6">
        <v>4</v>
      </c>
      <c r="O262" s="14"/>
      <c r="P262" s="6"/>
      <c r="Q262" s="6"/>
      <c r="R262" s="11"/>
      <c r="S262" s="11"/>
    </row>
    <row r="263" spans="1:19" ht="30" x14ac:dyDescent="0.25">
      <c r="A263" s="15"/>
      <c r="B263" s="4" t="s">
        <v>23</v>
      </c>
      <c r="C263" s="4"/>
      <c r="D263" s="6"/>
      <c r="E263" s="6"/>
      <c r="F263" s="10"/>
      <c r="G263" s="6"/>
      <c r="H263" s="6"/>
      <c r="I263" s="14"/>
      <c r="J263" s="6"/>
      <c r="K263" s="6"/>
      <c r="L263" s="14"/>
      <c r="M263" s="6">
        <v>4</v>
      </c>
      <c r="N263" s="6">
        <v>4</v>
      </c>
      <c r="O263" s="14"/>
      <c r="P263" s="6"/>
      <c r="Q263" s="6"/>
      <c r="R263" s="11"/>
      <c r="S263" s="11"/>
    </row>
    <row r="264" spans="1:19" ht="30" x14ac:dyDescent="0.25">
      <c r="A264" s="15"/>
      <c r="B264" s="4" t="s">
        <v>24</v>
      </c>
      <c r="C264" s="9"/>
      <c r="D264" s="11"/>
      <c r="E264" s="11"/>
      <c r="F264" s="11"/>
      <c r="G264" s="11"/>
      <c r="H264" s="11"/>
      <c r="I264" s="11"/>
      <c r="J264" s="11"/>
      <c r="K264" s="11"/>
      <c r="L264" s="11"/>
      <c r="M264" s="6">
        <v>3</v>
      </c>
      <c r="N264" s="6">
        <v>3</v>
      </c>
      <c r="O264" s="14"/>
      <c r="P264" s="6"/>
      <c r="Q264" s="6"/>
      <c r="R264" s="11"/>
      <c r="S264" s="11"/>
    </row>
    <row r="265" spans="1:19" ht="30" x14ac:dyDescent="0.25">
      <c r="A265" s="9"/>
      <c r="B265" s="4" t="s">
        <v>25</v>
      </c>
      <c r="C265" s="9"/>
      <c r="D265" s="11"/>
      <c r="E265" s="11"/>
      <c r="F265" s="11"/>
      <c r="G265" s="11"/>
      <c r="H265" s="11"/>
      <c r="I265" s="11"/>
      <c r="J265" s="11"/>
      <c r="K265" s="11"/>
      <c r="L265" s="11"/>
      <c r="M265" s="6">
        <v>3</v>
      </c>
      <c r="N265" s="6">
        <v>3</v>
      </c>
      <c r="O265" s="14"/>
      <c r="P265" s="6"/>
      <c r="Q265" s="6"/>
      <c r="R265" s="11"/>
      <c r="S265" s="11"/>
    </row>
    <row r="266" spans="1:19" ht="30" x14ac:dyDescent="0.25">
      <c r="A266" s="9"/>
      <c r="B266" s="4" t="s">
        <v>26</v>
      </c>
      <c r="C266" s="9"/>
      <c r="D266" s="11"/>
      <c r="E266" s="11"/>
      <c r="F266" s="11"/>
      <c r="G266" s="11"/>
      <c r="H266" s="11"/>
      <c r="I266" s="11"/>
      <c r="J266" s="11"/>
      <c r="K266" s="11"/>
      <c r="L266" s="11"/>
      <c r="M266" s="6">
        <v>2</v>
      </c>
      <c r="N266" s="6">
        <v>2</v>
      </c>
      <c r="O266" s="14"/>
      <c r="P266" s="6"/>
      <c r="Q266" s="6"/>
      <c r="R266" s="11"/>
      <c r="S266" s="11"/>
    </row>
    <row r="267" spans="1:19" x14ac:dyDescent="0.25">
      <c r="A267" s="9"/>
      <c r="B267" s="4" t="s">
        <v>27</v>
      </c>
      <c r="C267" s="9"/>
      <c r="D267" s="11"/>
      <c r="E267" s="11"/>
      <c r="F267" s="11"/>
      <c r="G267" s="11"/>
      <c r="H267" s="11"/>
      <c r="I267" s="11"/>
      <c r="J267" s="11"/>
      <c r="K267" s="11"/>
      <c r="L267" s="11"/>
      <c r="M267" s="6">
        <v>3</v>
      </c>
      <c r="N267" s="6">
        <v>3</v>
      </c>
      <c r="O267" s="14"/>
      <c r="P267" s="6"/>
      <c r="Q267" s="6"/>
      <c r="R267" s="11"/>
      <c r="S267" s="11"/>
    </row>
    <row r="268" spans="1:19" ht="195" x14ac:dyDescent="0.25">
      <c r="A268" s="15">
        <v>124</v>
      </c>
      <c r="B268" s="4" t="s">
        <v>227</v>
      </c>
      <c r="C268" s="9"/>
      <c r="D268" s="11"/>
      <c r="E268" s="11"/>
      <c r="F268" s="11"/>
      <c r="G268" s="6">
        <v>7</v>
      </c>
      <c r="H268" s="6">
        <v>7</v>
      </c>
      <c r="I268" s="14">
        <f t="shared" ref="I268" si="186">H268/G268*100-100</f>
        <v>0</v>
      </c>
      <c r="J268" s="6">
        <v>7</v>
      </c>
      <c r="K268" s="6">
        <v>7</v>
      </c>
      <c r="L268" s="14">
        <f t="shared" ref="L268" si="187">K268/J268*100-100</f>
        <v>0</v>
      </c>
      <c r="M268" s="6">
        <v>7</v>
      </c>
      <c r="N268" s="6">
        <v>8</v>
      </c>
      <c r="O268" s="14">
        <f t="shared" ref="O268" si="188">N268/M268*100-100</f>
        <v>14.285714285714278</v>
      </c>
      <c r="P268" s="6">
        <f>G268+J268+M268</f>
        <v>21</v>
      </c>
      <c r="Q268" s="6">
        <f>H268+K268+N268</f>
        <v>22</v>
      </c>
      <c r="R268" s="14">
        <f t="shared" ref="R268" si="189">Q268/P268*100-100</f>
        <v>4.7619047619047734</v>
      </c>
      <c r="S268" s="11"/>
    </row>
    <row r="269" spans="1:19" s="33" customFormat="1" x14ac:dyDescent="0.25">
      <c r="A269" s="32"/>
      <c r="B269" s="32"/>
      <c r="C269" s="32"/>
    </row>
    <row r="270" spans="1:19" s="33" customFormat="1" x14ac:dyDescent="0.25">
      <c r="A270" s="32"/>
      <c r="B270" s="32"/>
      <c r="C270" s="32"/>
    </row>
    <row r="271" spans="1:19" s="33" customFormat="1" x14ac:dyDescent="0.25">
      <c r="A271" s="32"/>
      <c r="B271" s="32"/>
      <c r="C271" s="32"/>
    </row>
    <row r="272" spans="1:19" s="33" customFormat="1" x14ac:dyDescent="0.25">
      <c r="A272" s="32"/>
      <c r="B272" s="32"/>
      <c r="C272" s="32"/>
    </row>
    <row r="273" spans="1:3" s="33" customFormat="1" x14ac:dyDescent="0.25">
      <c r="A273" s="32"/>
      <c r="B273" s="32"/>
      <c r="C273" s="32"/>
    </row>
    <row r="274" spans="1:3" s="33" customFormat="1" x14ac:dyDescent="0.25">
      <c r="A274" s="32"/>
      <c r="B274" s="32"/>
      <c r="C274" s="32"/>
    </row>
    <row r="275" spans="1:3" s="33" customFormat="1" x14ac:dyDescent="0.25">
      <c r="A275" s="32"/>
      <c r="B275" s="32"/>
      <c r="C275" s="32"/>
    </row>
    <row r="276" spans="1:3" s="33" customFormat="1" x14ac:dyDescent="0.25">
      <c r="A276" s="32"/>
      <c r="B276" s="32"/>
      <c r="C276" s="32"/>
    </row>
    <row r="277" spans="1:3" s="33" customFormat="1" x14ac:dyDescent="0.25">
      <c r="A277" s="32"/>
      <c r="B277" s="32"/>
      <c r="C277" s="32"/>
    </row>
    <row r="278" spans="1:3" s="33" customFormat="1" x14ac:dyDescent="0.25">
      <c r="A278" s="32"/>
      <c r="B278" s="32"/>
      <c r="C278" s="32"/>
    </row>
    <row r="279" spans="1:3" s="33" customFormat="1" x14ac:dyDescent="0.25">
      <c r="A279" s="32"/>
      <c r="B279" s="32"/>
      <c r="C279" s="32"/>
    </row>
    <row r="280" spans="1:3" s="33" customFormat="1" x14ac:dyDescent="0.25">
      <c r="A280" s="32"/>
      <c r="B280" s="32"/>
      <c r="C280" s="32"/>
    </row>
    <row r="281" spans="1:3" s="33" customFormat="1" x14ac:dyDescent="0.25">
      <c r="A281" s="32"/>
      <c r="B281" s="32"/>
      <c r="C281" s="32"/>
    </row>
    <row r="282" spans="1:3" s="33" customFormat="1" x14ac:dyDescent="0.25">
      <c r="A282" s="32"/>
      <c r="B282" s="32"/>
      <c r="C282" s="32"/>
    </row>
    <row r="283" spans="1:3" s="33" customFormat="1" x14ac:dyDescent="0.25">
      <c r="A283" s="32"/>
      <c r="B283" s="32"/>
      <c r="C283" s="32"/>
    </row>
    <row r="284" spans="1:3" s="33" customFormat="1" x14ac:dyDescent="0.25">
      <c r="A284" s="32"/>
      <c r="B284" s="32"/>
      <c r="C284" s="32"/>
    </row>
    <row r="285" spans="1:3" s="33" customFormat="1" x14ac:dyDescent="0.25">
      <c r="A285" s="32"/>
      <c r="B285" s="32"/>
      <c r="C285" s="32"/>
    </row>
    <row r="286" spans="1:3" s="33" customFormat="1" x14ac:dyDescent="0.25">
      <c r="A286" s="32"/>
      <c r="B286" s="32"/>
      <c r="C286" s="32"/>
    </row>
    <row r="287" spans="1:3" s="33" customFormat="1" x14ac:dyDescent="0.25">
      <c r="A287" s="32"/>
      <c r="B287" s="32"/>
      <c r="C287" s="32"/>
    </row>
    <row r="288" spans="1:3" s="33" customFormat="1" x14ac:dyDescent="0.25">
      <c r="A288" s="32"/>
      <c r="B288" s="32"/>
      <c r="C288" s="32"/>
    </row>
    <row r="289" spans="1:3" s="33" customFormat="1" x14ac:dyDescent="0.25">
      <c r="A289" s="32"/>
      <c r="B289" s="32"/>
      <c r="C289" s="32"/>
    </row>
    <row r="290" spans="1:3" s="33" customFormat="1" x14ac:dyDescent="0.25">
      <c r="A290" s="32"/>
      <c r="B290" s="32"/>
      <c r="C290" s="32"/>
    </row>
    <row r="291" spans="1:3" s="33" customFormat="1" x14ac:dyDescent="0.25">
      <c r="A291" s="32"/>
      <c r="B291" s="32"/>
      <c r="C291" s="32"/>
    </row>
    <row r="292" spans="1:3" s="33" customFormat="1" x14ac:dyDescent="0.25">
      <c r="A292" s="32"/>
      <c r="B292" s="32"/>
      <c r="C292" s="32"/>
    </row>
    <row r="293" spans="1:3" s="33" customFormat="1" x14ac:dyDescent="0.25">
      <c r="A293" s="32"/>
      <c r="B293" s="32"/>
      <c r="C293" s="32"/>
    </row>
    <row r="294" spans="1:3" s="33" customFormat="1" x14ac:dyDescent="0.25">
      <c r="A294" s="32"/>
      <c r="B294" s="32"/>
      <c r="C294" s="32"/>
    </row>
    <row r="295" spans="1:3" s="33" customFormat="1" x14ac:dyDescent="0.25">
      <c r="A295" s="32"/>
      <c r="B295" s="32"/>
      <c r="C295" s="32"/>
    </row>
    <row r="296" spans="1:3" s="33" customFormat="1" x14ac:dyDescent="0.25">
      <c r="A296" s="32"/>
      <c r="B296" s="32"/>
      <c r="C296" s="32"/>
    </row>
    <row r="297" spans="1:3" s="33" customFormat="1" x14ac:dyDescent="0.25">
      <c r="A297" s="32"/>
      <c r="B297" s="32"/>
      <c r="C297" s="32"/>
    </row>
    <row r="298" spans="1:3" s="33" customFormat="1" x14ac:dyDescent="0.25">
      <c r="A298" s="32"/>
      <c r="B298" s="32"/>
      <c r="C298" s="32"/>
    </row>
    <row r="299" spans="1:3" s="33" customFormat="1" x14ac:dyDescent="0.25">
      <c r="A299" s="32"/>
      <c r="B299" s="32"/>
      <c r="C299" s="32"/>
    </row>
    <row r="300" spans="1:3" s="33" customFormat="1" x14ac:dyDescent="0.25">
      <c r="A300" s="32"/>
      <c r="B300" s="32"/>
      <c r="C300" s="32"/>
    </row>
    <row r="301" spans="1:3" s="33" customFormat="1" x14ac:dyDescent="0.25">
      <c r="A301" s="32"/>
      <c r="B301" s="32"/>
      <c r="C301" s="32"/>
    </row>
    <row r="302" spans="1:3" s="33" customFormat="1" x14ac:dyDescent="0.25">
      <c r="A302" s="32"/>
      <c r="B302" s="32"/>
      <c r="C302" s="32"/>
    </row>
    <row r="303" spans="1:3" s="33" customFormat="1" x14ac:dyDescent="0.25">
      <c r="A303" s="32"/>
      <c r="B303" s="32"/>
      <c r="C303" s="32"/>
    </row>
    <row r="304" spans="1:3" s="33" customFormat="1" x14ac:dyDescent="0.25">
      <c r="A304" s="32"/>
      <c r="B304" s="32"/>
      <c r="C304" s="32"/>
    </row>
    <row r="305" spans="1:3" s="33" customFormat="1" x14ac:dyDescent="0.25">
      <c r="A305" s="32"/>
      <c r="B305" s="32"/>
      <c r="C305" s="32"/>
    </row>
    <row r="306" spans="1:3" s="33" customFormat="1" x14ac:dyDescent="0.25">
      <c r="A306" s="32"/>
      <c r="B306" s="32"/>
      <c r="C306" s="32"/>
    </row>
    <row r="307" spans="1:3" s="33" customFormat="1" x14ac:dyDescent="0.25">
      <c r="A307" s="32"/>
      <c r="B307" s="32"/>
      <c r="C307" s="32"/>
    </row>
    <row r="308" spans="1:3" s="33" customFormat="1" x14ac:dyDescent="0.25">
      <c r="A308" s="32"/>
      <c r="B308" s="32"/>
      <c r="C308" s="32"/>
    </row>
    <row r="309" spans="1:3" s="33" customFormat="1" x14ac:dyDescent="0.25">
      <c r="A309" s="32"/>
      <c r="B309" s="32"/>
      <c r="C309" s="32"/>
    </row>
    <row r="310" spans="1:3" s="33" customFormat="1" x14ac:dyDescent="0.25">
      <c r="A310" s="32"/>
      <c r="B310" s="32"/>
      <c r="C310" s="32"/>
    </row>
    <row r="311" spans="1:3" s="33" customFormat="1" x14ac:dyDescent="0.25">
      <c r="A311" s="32"/>
      <c r="B311" s="32"/>
      <c r="C311" s="32"/>
    </row>
    <row r="312" spans="1:3" s="33" customFormat="1" x14ac:dyDescent="0.25">
      <c r="A312" s="32"/>
      <c r="B312" s="32"/>
      <c r="C312" s="32"/>
    </row>
    <row r="313" spans="1:3" s="33" customFormat="1" x14ac:dyDescent="0.25">
      <c r="A313" s="32"/>
      <c r="B313" s="32"/>
      <c r="C313" s="32"/>
    </row>
    <row r="314" spans="1:3" s="33" customFormat="1" x14ac:dyDescent="0.25">
      <c r="A314" s="32"/>
      <c r="B314" s="32"/>
      <c r="C314" s="32"/>
    </row>
    <row r="315" spans="1:3" s="33" customFormat="1" x14ac:dyDescent="0.25">
      <c r="A315" s="32"/>
      <c r="B315" s="32"/>
      <c r="C315" s="32"/>
    </row>
    <row r="316" spans="1:3" s="33" customFormat="1" x14ac:dyDescent="0.25">
      <c r="A316" s="32"/>
      <c r="B316" s="32"/>
      <c r="C316" s="32"/>
    </row>
    <row r="317" spans="1:3" s="33" customFormat="1" x14ac:dyDescent="0.25">
      <c r="A317" s="32"/>
      <c r="B317" s="32"/>
      <c r="C317" s="32"/>
    </row>
    <row r="318" spans="1:3" s="33" customFormat="1" x14ac:dyDescent="0.25">
      <c r="A318" s="32"/>
      <c r="B318" s="32"/>
      <c r="C318" s="32"/>
    </row>
    <row r="319" spans="1:3" s="33" customFormat="1" x14ac:dyDescent="0.25">
      <c r="A319" s="32"/>
      <c r="B319" s="32"/>
      <c r="C319" s="32"/>
    </row>
    <row r="320" spans="1:3" s="33" customFormat="1" x14ac:dyDescent="0.25">
      <c r="A320" s="32"/>
      <c r="B320" s="32"/>
      <c r="C320" s="32"/>
    </row>
    <row r="321" spans="1:3" s="33" customFormat="1" x14ac:dyDescent="0.25">
      <c r="A321" s="32"/>
      <c r="B321" s="32"/>
      <c r="C321" s="32"/>
    </row>
    <row r="322" spans="1:3" s="33" customFormat="1" x14ac:dyDescent="0.25">
      <c r="A322" s="32"/>
      <c r="B322" s="32"/>
      <c r="C322" s="32"/>
    </row>
    <row r="323" spans="1:3" s="33" customFormat="1" x14ac:dyDescent="0.25">
      <c r="A323" s="32"/>
      <c r="B323" s="32"/>
      <c r="C323" s="32"/>
    </row>
    <row r="324" spans="1:3" s="33" customFormat="1" x14ac:dyDescent="0.25">
      <c r="A324" s="32"/>
      <c r="B324" s="32"/>
      <c r="C324" s="32"/>
    </row>
    <row r="325" spans="1:3" s="33" customFormat="1" x14ac:dyDescent="0.25">
      <c r="A325" s="32"/>
      <c r="B325" s="32"/>
      <c r="C325" s="32"/>
    </row>
    <row r="326" spans="1:3" s="33" customFormat="1" x14ac:dyDescent="0.25">
      <c r="A326" s="32"/>
      <c r="B326" s="32"/>
      <c r="C326" s="32"/>
    </row>
    <row r="327" spans="1:3" s="33" customFormat="1" x14ac:dyDescent="0.25">
      <c r="A327" s="32"/>
      <c r="B327" s="32"/>
      <c r="C327" s="32"/>
    </row>
    <row r="328" spans="1:3" s="33" customFormat="1" x14ac:dyDescent="0.25">
      <c r="A328" s="32"/>
      <c r="B328" s="32"/>
      <c r="C328" s="32"/>
    </row>
    <row r="329" spans="1:3" s="33" customFormat="1" x14ac:dyDescent="0.25">
      <c r="A329" s="32"/>
      <c r="B329" s="32"/>
      <c r="C329" s="32"/>
    </row>
    <row r="330" spans="1:3" s="33" customFormat="1" x14ac:dyDescent="0.25">
      <c r="A330" s="32"/>
      <c r="B330" s="32"/>
      <c r="C330" s="32"/>
    </row>
    <row r="331" spans="1:3" s="33" customFormat="1" x14ac:dyDescent="0.25">
      <c r="A331" s="32"/>
      <c r="B331" s="32"/>
      <c r="C331" s="32"/>
    </row>
    <row r="332" spans="1:3" s="33" customFormat="1" x14ac:dyDescent="0.25">
      <c r="A332" s="32"/>
      <c r="B332" s="32"/>
      <c r="C332" s="32"/>
    </row>
    <row r="333" spans="1:3" s="33" customFormat="1" x14ac:dyDescent="0.25">
      <c r="A333" s="32"/>
      <c r="B333" s="32"/>
      <c r="C333" s="32"/>
    </row>
  </sheetData>
  <mergeCells count="50">
    <mergeCell ref="A2:S2"/>
    <mergeCell ref="P3:S3"/>
    <mergeCell ref="A5:S5"/>
    <mergeCell ref="A44:S44"/>
    <mergeCell ref="A50:S50"/>
    <mergeCell ref="A51:S51"/>
    <mergeCell ref="A6:A8"/>
    <mergeCell ref="S6:S8"/>
    <mergeCell ref="A29:S29"/>
    <mergeCell ref="A30:S30"/>
    <mergeCell ref="A10:S10"/>
    <mergeCell ref="A11:S11"/>
    <mergeCell ref="D6:R6"/>
    <mergeCell ref="B6:B8"/>
    <mergeCell ref="C6:C8"/>
    <mergeCell ref="D7:F7"/>
    <mergeCell ref="G7:I7"/>
    <mergeCell ref="J7:L7"/>
    <mergeCell ref="P7:R7"/>
    <mergeCell ref="M7:O7"/>
    <mergeCell ref="A63:S63"/>
    <mergeCell ref="A68:S68"/>
    <mergeCell ref="A80:S80"/>
    <mergeCell ref="A89:S89"/>
    <mergeCell ref="A92:S92"/>
    <mergeCell ref="A93:S93"/>
    <mergeCell ref="A70:S70"/>
    <mergeCell ref="A74:S74"/>
    <mergeCell ref="A77:S77"/>
    <mergeCell ref="A97:S97"/>
    <mergeCell ref="A98:S98"/>
    <mergeCell ref="A131:S131"/>
    <mergeCell ref="A133:S133"/>
    <mergeCell ref="A134:S134"/>
    <mergeCell ref="A150:S150"/>
    <mergeCell ref="A165:S165"/>
    <mergeCell ref="A174:S174"/>
    <mergeCell ref="A187:S187"/>
    <mergeCell ref="A201:S201"/>
    <mergeCell ref="A203:S203"/>
    <mergeCell ref="A175:A177"/>
    <mergeCell ref="A212:S212"/>
    <mergeCell ref="A214:S214"/>
    <mergeCell ref="A227:S227"/>
    <mergeCell ref="A243:S243"/>
    <mergeCell ref="A259:S259"/>
    <mergeCell ref="A245:S245"/>
    <mergeCell ref="A251:S251"/>
    <mergeCell ref="A254:A255"/>
    <mergeCell ref="A258:S258"/>
  </mergeCells>
  <pageMargins left="0" right="0" top="0" bottom="0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5</vt:lpstr>
      <vt:lpstr>'форма 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Цыбульская С.И.</dc:creator>
  <cp:lastModifiedBy>Tesla</cp:lastModifiedBy>
  <cp:lastPrinted>2020-02-28T09:36:36Z</cp:lastPrinted>
  <dcterms:created xsi:type="dcterms:W3CDTF">2015-06-05T18:19:34Z</dcterms:created>
  <dcterms:modified xsi:type="dcterms:W3CDTF">2020-06-02T13:56:47Z</dcterms:modified>
</cp:coreProperties>
</file>