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4. Пресс-секретарь\ПРОТОКОЛЫ к извещениям на сайт\Отчет за 2016 - 2020 годы\"/>
    </mc:Choice>
  </mc:AlternateContent>
  <bookViews>
    <workbookView xWindow="0" yWindow="0" windowWidth="28800" windowHeight="11835"/>
  </bookViews>
  <sheets>
    <sheet name="форма 5" sheetId="1" r:id="rId1"/>
  </sheets>
  <definedNames>
    <definedName name="_xlnm.Print_Titles" localSheetId="0">'форма 5'!$3:$6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9" i="1" l="1"/>
  <c r="R89" i="1"/>
  <c r="U88" i="1"/>
  <c r="R88" i="1"/>
  <c r="U87" i="1"/>
  <c r="R87" i="1"/>
  <c r="U86" i="1"/>
  <c r="R86" i="1"/>
  <c r="U85" i="1"/>
  <c r="R85" i="1"/>
  <c r="U84" i="1"/>
  <c r="R84" i="1"/>
  <c r="U83" i="1"/>
  <c r="R83" i="1"/>
  <c r="T82" i="1"/>
  <c r="S82" i="1"/>
  <c r="U82" i="1" s="1"/>
  <c r="Q82" i="1"/>
  <c r="R82" i="1" s="1"/>
  <c r="P82" i="1"/>
  <c r="U21" i="1"/>
  <c r="U20" i="1"/>
  <c r="U19" i="1"/>
  <c r="U18" i="1"/>
  <c r="U17" i="1"/>
  <c r="U16" i="1"/>
  <c r="U15" i="1"/>
  <c r="R16" i="1"/>
  <c r="R17" i="1"/>
  <c r="R18" i="1"/>
  <c r="R19" i="1"/>
  <c r="R20" i="1"/>
  <c r="R21" i="1"/>
  <c r="R15" i="1"/>
  <c r="T132" i="1" l="1"/>
  <c r="S132" i="1"/>
  <c r="T261" i="1" l="1"/>
  <c r="T262" i="1"/>
  <c r="T263" i="1"/>
  <c r="T264" i="1"/>
  <c r="T265" i="1"/>
  <c r="T266" i="1"/>
  <c r="T260" i="1"/>
  <c r="S261" i="1"/>
  <c r="S262" i="1"/>
  <c r="S263" i="1"/>
  <c r="S264" i="1"/>
  <c r="S265" i="1"/>
  <c r="S266" i="1"/>
  <c r="T244" i="1"/>
  <c r="S244" i="1"/>
  <c r="T242" i="1"/>
  <c r="S242" i="1"/>
  <c r="T241" i="1"/>
  <c r="S241" i="1"/>
  <c r="T226" i="1"/>
  <c r="S226" i="1"/>
  <c r="T223" i="1"/>
  <c r="S223" i="1"/>
  <c r="T221" i="1"/>
  <c r="S221" i="1"/>
  <c r="T213" i="1"/>
  <c r="T210" i="1"/>
  <c r="T211" i="1"/>
  <c r="T209" i="1"/>
  <c r="S210" i="1"/>
  <c r="S211" i="1"/>
  <c r="T202" i="1"/>
  <c r="S202" i="1"/>
  <c r="T190" i="1"/>
  <c r="S190" i="1"/>
  <c r="T178" i="1"/>
  <c r="S178" i="1"/>
  <c r="T170" i="1"/>
  <c r="T171" i="1"/>
  <c r="T172" i="1"/>
  <c r="T173" i="1"/>
  <c r="T169" i="1"/>
  <c r="S173" i="1"/>
  <c r="S169" i="1"/>
  <c r="S170" i="1"/>
  <c r="S171" i="1"/>
  <c r="S172" i="1"/>
  <c r="T168" i="1"/>
  <c r="S168" i="1"/>
  <c r="T164" i="1"/>
  <c r="S164" i="1"/>
  <c r="T163" i="1"/>
  <c r="S163" i="1"/>
  <c r="T157" i="1"/>
  <c r="S157" i="1"/>
  <c r="T144" i="1"/>
  <c r="T145" i="1"/>
  <c r="T146" i="1"/>
  <c r="T147" i="1"/>
  <c r="T148" i="1"/>
  <c r="T149" i="1"/>
  <c r="S145" i="1"/>
  <c r="S146" i="1"/>
  <c r="S147" i="1"/>
  <c r="S148" i="1"/>
  <c r="S149" i="1"/>
  <c r="T142" i="1"/>
  <c r="S142" i="1"/>
  <c r="T141" i="1"/>
  <c r="T125" i="1"/>
  <c r="T116" i="1"/>
  <c r="T115" i="1"/>
  <c r="T114" i="1"/>
  <c r="T113" i="1"/>
  <c r="T112" i="1"/>
  <c r="T77" i="1"/>
  <c r="T48" i="1"/>
  <c r="T42" i="1"/>
  <c r="T41" i="1"/>
  <c r="T29" i="1"/>
  <c r="S11" i="1"/>
  <c r="U118" i="1" l="1"/>
  <c r="U261" i="1" l="1"/>
  <c r="U262" i="1"/>
  <c r="U263" i="1"/>
  <c r="U265" i="1"/>
  <c r="S260" i="1"/>
  <c r="U266" i="1" l="1"/>
  <c r="U264" i="1"/>
  <c r="U260" i="1"/>
  <c r="S192" i="1"/>
  <c r="T192" i="1"/>
  <c r="S193" i="1"/>
  <c r="T193" i="1"/>
  <c r="S194" i="1"/>
  <c r="T194" i="1"/>
  <c r="T191" i="1"/>
  <c r="S191" i="1"/>
  <c r="S180" i="1"/>
  <c r="T180" i="1"/>
  <c r="S181" i="1"/>
  <c r="T181" i="1"/>
  <c r="S182" i="1"/>
  <c r="T182" i="1"/>
  <c r="S183" i="1"/>
  <c r="T183" i="1"/>
  <c r="S184" i="1"/>
  <c r="T184" i="1"/>
  <c r="U184" i="1" s="1"/>
  <c r="T179" i="1"/>
  <c r="S179" i="1"/>
  <c r="U173" i="1"/>
  <c r="U161" i="1"/>
  <c r="U160" i="1"/>
  <c r="U159" i="1"/>
  <c r="U158" i="1"/>
  <c r="U145" i="1"/>
  <c r="U146" i="1"/>
  <c r="U147" i="1"/>
  <c r="U149" i="1"/>
  <c r="S144" i="1"/>
  <c r="S129" i="1"/>
  <c r="T129" i="1"/>
  <c r="U129" i="1" s="1"/>
  <c r="T128" i="1"/>
  <c r="S128" i="1"/>
  <c r="R128" i="1"/>
  <c r="R129" i="1"/>
  <c r="O128" i="1"/>
  <c r="T119" i="1"/>
  <c r="S120" i="1"/>
  <c r="T120" i="1"/>
  <c r="U120" i="1" s="1"/>
  <c r="S121" i="1"/>
  <c r="T121" i="1"/>
  <c r="U121" i="1" s="1"/>
  <c r="S119" i="1"/>
  <c r="S110" i="1"/>
  <c r="T110" i="1"/>
  <c r="S109" i="1"/>
  <c r="T109" i="1"/>
  <c r="S108" i="1"/>
  <c r="T108" i="1"/>
  <c r="S106" i="1"/>
  <c r="T106" i="1"/>
  <c r="S107" i="1"/>
  <c r="U107" i="1" s="1"/>
  <c r="T107" i="1"/>
  <c r="T105" i="1"/>
  <c r="S105" i="1"/>
  <c r="S102" i="1"/>
  <c r="T102" i="1"/>
  <c r="S103" i="1"/>
  <c r="T103" i="1"/>
  <c r="U103" i="1" s="1"/>
  <c r="T101" i="1"/>
  <c r="U101" i="1" s="1"/>
  <c r="S101" i="1"/>
  <c r="T31" i="1"/>
  <c r="U183" i="1" l="1"/>
  <c r="U191" i="1"/>
  <c r="U102" i="1"/>
  <c r="U105" i="1"/>
  <c r="U106" i="1"/>
  <c r="U109" i="1"/>
  <c r="U119" i="1"/>
  <c r="U179" i="1"/>
  <c r="U193" i="1"/>
  <c r="U108" i="1"/>
  <c r="U110" i="1"/>
  <c r="U128" i="1"/>
  <c r="U144" i="1"/>
  <c r="U169" i="1"/>
  <c r="U172" i="1"/>
  <c r="U182" i="1"/>
  <c r="U180" i="1"/>
  <c r="U194" i="1"/>
  <c r="U192" i="1"/>
  <c r="U171" i="1"/>
  <c r="U148" i="1"/>
  <c r="U170" i="1"/>
  <c r="U181" i="1"/>
  <c r="O254" i="1"/>
  <c r="O92" i="1" l="1"/>
  <c r="L92" i="1"/>
  <c r="I91" i="1"/>
  <c r="U35" i="1"/>
  <c r="R35" i="1"/>
  <c r="R32" i="1"/>
  <c r="T32" i="1"/>
  <c r="T11" i="1"/>
  <c r="T10" i="1"/>
  <c r="S10" i="1"/>
  <c r="Q100" i="1"/>
  <c r="P100" i="1"/>
  <c r="N100" i="1"/>
  <c r="T100" i="1" s="1"/>
  <c r="M100" i="1"/>
  <c r="S100" i="1" l="1"/>
  <c r="U30" i="1"/>
  <c r="P127" i="1" l="1"/>
  <c r="S125" i="1"/>
  <c r="R125" i="1"/>
  <c r="R119" i="1"/>
  <c r="R120" i="1"/>
  <c r="R121" i="1"/>
  <c r="Q117" i="1"/>
  <c r="P117" i="1"/>
  <c r="O119" i="1"/>
  <c r="O120" i="1"/>
  <c r="O121" i="1"/>
  <c r="S116" i="1"/>
  <c r="R116" i="1"/>
  <c r="R42" i="1"/>
  <c r="S114" i="1"/>
  <c r="R114" i="1"/>
  <c r="S113" i="1"/>
  <c r="R113" i="1"/>
  <c r="S112" i="1"/>
  <c r="R112" i="1"/>
  <c r="R105" i="1"/>
  <c r="R106" i="1"/>
  <c r="R107" i="1"/>
  <c r="R108" i="1"/>
  <c r="R109" i="1"/>
  <c r="R110" i="1"/>
  <c r="O105" i="1"/>
  <c r="O106" i="1"/>
  <c r="O107" i="1"/>
  <c r="O108" i="1"/>
  <c r="O109" i="1"/>
  <c r="O110" i="1"/>
  <c r="Q104" i="1"/>
  <c r="R117" i="1" l="1"/>
  <c r="R127" i="1"/>
  <c r="P104" i="1"/>
  <c r="R104" i="1" s="1"/>
  <c r="M104" i="1"/>
  <c r="R103" i="1"/>
  <c r="R102" i="1"/>
  <c r="R101" i="1"/>
  <c r="R100" i="1"/>
  <c r="O101" i="1"/>
  <c r="O102" i="1"/>
  <c r="O103" i="1"/>
  <c r="U80" i="1"/>
  <c r="R80" i="1"/>
  <c r="U13" i="1"/>
  <c r="S104" i="1" l="1"/>
  <c r="U24" i="1"/>
  <c r="R24" i="1"/>
  <c r="T14" i="1" l="1"/>
  <c r="S14" i="1"/>
  <c r="Q14" i="1"/>
  <c r="P14" i="1"/>
  <c r="R14" i="1" s="1"/>
  <c r="R13" i="1"/>
  <c r="U14" i="1" l="1"/>
  <c r="R30" i="1"/>
  <c r="U268" i="1"/>
  <c r="R268" i="1"/>
  <c r="R267" i="1"/>
  <c r="R266" i="1"/>
  <c r="R265" i="1"/>
  <c r="R264" i="1"/>
  <c r="R263" i="1"/>
  <c r="R262" i="1"/>
  <c r="R261" i="1"/>
  <c r="R260" i="1"/>
  <c r="O261" i="1"/>
  <c r="O262" i="1"/>
  <c r="O263" i="1"/>
  <c r="O264" i="1"/>
  <c r="O265" i="1"/>
  <c r="O266" i="1"/>
  <c r="O260" i="1"/>
  <c r="P259" i="1"/>
  <c r="Q259" i="1"/>
  <c r="R250" i="1"/>
  <c r="R244" i="1"/>
  <c r="R242" i="1"/>
  <c r="R241" i="1"/>
  <c r="R226" i="1"/>
  <c r="R225" i="1"/>
  <c r="R223" i="1"/>
  <c r="R221" i="1"/>
  <c r="R202" i="1"/>
  <c r="R168" i="1"/>
  <c r="R173" i="1"/>
  <c r="R172" i="1"/>
  <c r="R171" i="1"/>
  <c r="R170" i="1"/>
  <c r="R169" i="1"/>
  <c r="O169" i="1"/>
  <c r="O170" i="1"/>
  <c r="O171" i="1"/>
  <c r="O172" i="1"/>
  <c r="O173" i="1"/>
  <c r="R163" i="1"/>
  <c r="R157" i="1"/>
  <c r="R158" i="1"/>
  <c r="S141" i="1"/>
  <c r="R142" i="1"/>
  <c r="R141" i="1"/>
  <c r="R259" i="1" l="1"/>
  <c r="U40" i="1"/>
  <c r="R40" i="1"/>
  <c r="R50" i="1"/>
  <c r="T49" i="1"/>
  <c r="S48" i="1"/>
  <c r="R48" i="1"/>
  <c r="T47" i="1"/>
  <c r="S47" i="1"/>
  <c r="R47" i="1"/>
  <c r="U46" i="1"/>
  <c r="R46" i="1"/>
  <c r="U44" i="1"/>
  <c r="R44" i="1"/>
  <c r="S42" i="1"/>
  <c r="S41" i="1"/>
  <c r="R41" i="1"/>
  <c r="T38" i="1"/>
  <c r="S38" i="1"/>
  <c r="R38" i="1"/>
  <c r="S33" i="1"/>
  <c r="R33" i="1"/>
  <c r="S32" i="1"/>
  <c r="S31" i="1"/>
  <c r="R31" i="1"/>
  <c r="R29" i="1"/>
  <c r="R28" i="1"/>
  <c r="S29" i="1"/>
  <c r="T28" i="1"/>
  <c r="S28" i="1"/>
  <c r="R11" i="1"/>
  <c r="T9" i="1"/>
  <c r="S9" i="1"/>
  <c r="R9" i="1"/>
  <c r="U28" i="1" l="1"/>
  <c r="U29" i="1"/>
  <c r="U97" i="1"/>
  <c r="R97" i="1"/>
  <c r="O97" i="1"/>
  <c r="R92" i="1" l="1"/>
  <c r="R190" i="1" l="1"/>
  <c r="R194" i="1"/>
  <c r="R193" i="1"/>
  <c r="R192" i="1"/>
  <c r="R191" i="1"/>
  <c r="R179" i="1"/>
  <c r="R180" i="1"/>
  <c r="R181" i="1"/>
  <c r="R182" i="1"/>
  <c r="R183" i="1"/>
  <c r="R184" i="1"/>
  <c r="R178" i="1"/>
  <c r="R164" i="1"/>
  <c r="R149" i="1"/>
  <c r="R148" i="1"/>
  <c r="R147" i="1"/>
  <c r="R146" i="1"/>
  <c r="R145" i="1"/>
  <c r="R144" i="1"/>
  <c r="Q143" i="1"/>
  <c r="P143" i="1"/>
  <c r="S77" i="1"/>
  <c r="R77" i="1"/>
  <c r="R76" i="1"/>
  <c r="R73" i="1"/>
  <c r="R70" i="1"/>
  <c r="R68" i="1"/>
  <c r="R66" i="1"/>
  <c r="R143" i="1" l="1"/>
  <c r="R61" i="1"/>
  <c r="T53" i="1"/>
  <c r="S53" i="1"/>
  <c r="U60" i="1"/>
  <c r="R55" i="1" l="1"/>
  <c r="R56" i="1"/>
  <c r="R57" i="1"/>
  <c r="R58" i="1"/>
  <c r="R59" i="1"/>
  <c r="R60" i="1"/>
  <c r="R54" i="1"/>
  <c r="Q53" i="1"/>
  <c r="P53" i="1"/>
  <c r="N53" i="1"/>
  <c r="M53" i="1"/>
  <c r="R23" i="1"/>
  <c r="R53" i="1" l="1"/>
  <c r="R254" i="1"/>
  <c r="S213" i="1" l="1"/>
  <c r="R213" i="1"/>
  <c r="R10" i="1" l="1"/>
  <c r="O168" i="1" l="1"/>
  <c r="U167" i="1"/>
  <c r="U166" i="1"/>
  <c r="U168" i="1" l="1"/>
  <c r="U38" i="1"/>
  <c r="U31" i="1" l="1"/>
  <c r="O112" i="1"/>
  <c r="U91" i="1"/>
  <c r="U92" i="1"/>
  <c r="U50" i="1"/>
  <c r="O50" i="1"/>
  <c r="U49" i="1"/>
  <c r="O48" i="1"/>
  <c r="O47" i="1"/>
  <c r="U45" i="1"/>
  <c r="U39" i="1"/>
  <c r="O31" i="1"/>
  <c r="O38" i="1"/>
  <c r="U37" i="1"/>
  <c r="U36" i="1"/>
  <c r="O36" i="1"/>
  <c r="U33" i="1"/>
  <c r="U32" i="1"/>
  <c r="U34" i="1"/>
  <c r="O33" i="1"/>
  <c r="O32" i="1"/>
  <c r="O42" i="1"/>
  <c r="O41" i="1"/>
  <c r="O29" i="1"/>
  <c r="O28" i="1"/>
  <c r="O24" i="1"/>
  <c r="O11" i="1"/>
  <c r="O9" i="1"/>
  <c r="U96" i="1"/>
  <c r="U95" i="1"/>
  <c r="N14" i="1"/>
  <c r="F82" i="1"/>
  <c r="O13" i="1"/>
  <c r="O80" i="1"/>
  <c r="U11" i="1" l="1"/>
  <c r="U42" i="1"/>
  <c r="U9" i="1"/>
  <c r="U41" i="1"/>
  <c r="U48" i="1"/>
  <c r="U112" i="1"/>
  <c r="U47" i="1"/>
  <c r="N82" i="1"/>
  <c r="O114" i="1" l="1"/>
  <c r="U114" i="1" l="1"/>
  <c r="O125" i="1"/>
  <c r="O116" i="1"/>
  <c r="U125" i="1" l="1"/>
  <c r="U116" i="1"/>
  <c r="O118" i="1"/>
  <c r="N127" i="1" l="1"/>
  <c r="T127" i="1" s="1"/>
  <c r="M127" i="1"/>
  <c r="S127" i="1" s="1"/>
  <c r="N104" i="1" l="1"/>
  <c r="T104" i="1" s="1"/>
  <c r="N117" i="1"/>
  <c r="T117" i="1" s="1"/>
  <c r="M117" i="1"/>
  <c r="S117" i="1" s="1"/>
  <c r="O127" i="1"/>
  <c r="U132" i="1"/>
  <c r="U130" i="1"/>
  <c r="U126" i="1"/>
  <c r="T124" i="1"/>
  <c r="S124" i="1"/>
  <c r="U123" i="1"/>
  <c r="U122" i="1"/>
  <c r="S115" i="1"/>
  <c r="U111" i="1"/>
  <c r="O267" i="1"/>
  <c r="U100" i="1" l="1"/>
  <c r="U124" i="1"/>
  <c r="U113" i="1"/>
  <c r="U267" i="1"/>
  <c r="O117" i="1"/>
  <c r="U115" i="1"/>
  <c r="U104" i="1"/>
  <c r="U117" i="1"/>
  <c r="O104" i="1"/>
  <c r="U127" i="1"/>
  <c r="O100" i="1"/>
  <c r="U256" i="1"/>
  <c r="U255" i="1"/>
  <c r="U253" i="1"/>
  <c r="U252" i="1"/>
  <c r="O244" i="1"/>
  <c r="O242" i="1"/>
  <c r="O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O226" i="1"/>
  <c r="U225" i="1"/>
  <c r="U224" i="1"/>
  <c r="O223" i="1"/>
  <c r="U222" i="1"/>
  <c r="O221" i="1"/>
  <c r="U220" i="1"/>
  <c r="U219" i="1"/>
  <c r="U218" i="1"/>
  <c r="U217" i="1"/>
  <c r="U216" i="1"/>
  <c r="U215" i="1"/>
  <c r="S209" i="1"/>
  <c r="O210" i="1"/>
  <c r="O211" i="1"/>
  <c r="O209" i="1"/>
  <c r="U207" i="1"/>
  <c r="U206" i="1"/>
  <c r="U205" i="1"/>
  <c r="O202" i="1"/>
  <c r="O142" i="1"/>
  <c r="O141" i="1"/>
  <c r="U226" i="1" l="1"/>
  <c r="U142" i="1"/>
  <c r="U221" i="1"/>
  <c r="U211" i="1"/>
  <c r="U244" i="1"/>
  <c r="U141" i="1"/>
  <c r="U209" i="1"/>
  <c r="U210" i="1"/>
  <c r="U242" i="1"/>
  <c r="U202" i="1"/>
  <c r="U241" i="1"/>
  <c r="U223" i="1"/>
  <c r="U213" i="1"/>
  <c r="O213" i="1"/>
  <c r="U79" i="1"/>
  <c r="U259" i="1"/>
  <c r="N259" i="1"/>
  <c r="M259" i="1"/>
  <c r="U250" i="1"/>
  <c r="O250" i="1"/>
  <c r="U249" i="1"/>
  <c r="U248" i="1"/>
  <c r="U247" i="1"/>
  <c r="U246" i="1"/>
  <c r="U163" i="1"/>
  <c r="O163" i="1"/>
  <c r="U157" i="1"/>
  <c r="O161" i="1"/>
  <c r="O160" i="1"/>
  <c r="O159" i="1"/>
  <c r="O157" i="1"/>
  <c r="O259" i="1" l="1"/>
  <c r="U254" i="1"/>
  <c r="U200" i="1"/>
  <c r="L200" i="1"/>
  <c r="U199" i="1"/>
  <c r="I199" i="1"/>
  <c r="U198" i="1"/>
  <c r="U197" i="1"/>
  <c r="U196" i="1"/>
  <c r="O191" i="1"/>
  <c r="O192" i="1"/>
  <c r="O193" i="1"/>
  <c r="O194" i="1"/>
  <c r="U190" i="1"/>
  <c r="O190" i="1"/>
  <c r="U189" i="1"/>
  <c r="U188" i="1"/>
  <c r="U186" i="1"/>
  <c r="U185" i="1"/>
  <c r="O179" i="1"/>
  <c r="O180" i="1"/>
  <c r="O181" i="1"/>
  <c r="O182" i="1"/>
  <c r="O183" i="1"/>
  <c r="O184" i="1"/>
  <c r="U178" i="1"/>
  <c r="O178" i="1"/>
  <c r="U177" i="1"/>
  <c r="U176" i="1"/>
  <c r="U175" i="1"/>
  <c r="U164" i="1"/>
  <c r="O164" i="1"/>
  <c r="U162" i="1"/>
  <c r="U156" i="1"/>
  <c r="U155" i="1"/>
  <c r="U154" i="1"/>
  <c r="U59" i="1"/>
  <c r="U58" i="1"/>
  <c r="U57" i="1"/>
  <c r="U56" i="1"/>
  <c r="U55" i="1"/>
  <c r="U54" i="1"/>
  <c r="U153" i="1"/>
  <c r="U152" i="1"/>
  <c r="U151" i="1"/>
  <c r="N143" i="1"/>
  <c r="T143" i="1" s="1"/>
  <c r="M143" i="1"/>
  <c r="S143" i="1" s="1"/>
  <c r="O145" i="1"/>
  <c r="O146" i="1"/>
  <c r="O147" i="1"/>
  <c r="O148" i="1"/>
  <c r="O149" i="1"/>
  <c r="O144" i="1"/>
  <c r="U139" i="1"/>
  <c r="U138" i="1"/>
  <c r="U137" i="1"/>
  <c r="F137" i="1"/>
  <c r="U135" i="1"/>
  <c r="O143" i="1" l="1"/>
  <c r="U143" i="1"/>
  <c r="U12" i="1"/>
  <c r="O77" i="1"/>
  <c r="U76" i="1"/>
  <c r="O76" i="1"/>
  <c r="U74" i="1"/>
  <c r="U73" i="1"/>
  <c r="O73" i="1"/>
  <c r="U72" i="1"/>
  <c r="U70" i="1"/>
  <c r="O70" i="1"/>
  <c r="U68" i="1"/>
  <c r="O68" i="1"/>
  <c r="U67" i="1"/>
  <c r="U66" i="1"/>
  <c r="O66" i="1"/>
  <c r="U65" i="1"/>
  <c r="U63" i="1"/>
  <c r="U62" i="1"/>
  <c r="U61" i="1"/>
  <c r="O61" i="1"/>
  <c r="O60" i="1"/>
  <c r="O54" i="1"/>
  <c r="O55" i="1"/>
  <c r="O56" i="1"/>
  <c r="O57" i="1"/>
  <c r="O58" i="1"/>
  <c r="O59" i="1"/>
  <c r="U53" i="1"/>
  <c r="O53" i="1"/>
  <c r="U23" i="1"/>
  <c r="O23" i="1"/>
  <c r="U22" i="1"/>
  <c r="F22" i="1"/>
  <c r="U77" i="1" l="1"/>
  <c r="U10" i="1" l="1"/>
  <c r="O10" i="1"/>
  <c r="L267" i="1" l="1"/>
  <c r="I267" i="1"/>
  <c r="L259" i="1"/>
  <c r="I259" i="1"/>
  <c r="F256" i="1"/>
  <c r="F255" i="1"/>
  <c r="L254" i="1"/>
  <c r="I254" i="1"/>
  <c r="F254" i="1"/>
  <c r="F253" i="1"/>
  <c r="F252" i="1"/>
  <c r="L250" i="1"/>
  <c r="I250" i="1"/>
  <c r="F249" i="1"/>
  <c r="F248" i="1"/>
  <c r="F247" i="1"/>
  <c r="F246" i="1"/>
  <c r="L244" i="1"/>
  <c r="I244" i="1"/>
  <c r="F244" i="1"/>
  <c r="L242" i="1"/>
  <c r="L241" i="1"/>
  <c r="I242" i="1"/>
  <c r="I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L226" i="1"/>
  <c r="I226" i="1"/>
  <c r="F224" i="1"/>
  <c r="F225" i="1"/>
  <c r="L223" i="1"/>
  <c r="I223" i="1"/>
  <c r="F223" i="1"/>
  <c r="F222" i="1"/>
  <c r="L221" i="1"/>
  <c r="I221" i="1"/>
  <c r="F221" i="1"/>
  <c r="F216" i="1"/>
  <c r="F217" i="1"/>
  <c r="F218" i="1"/>
  <c r="F219" i="1"/>
  <c r="F220" i="1"/>
  <c r="F215" i="1"/>
  <c r="L213" i="1"/>
  <c r="I213" i="1"/>
  <c r="F213" i="1"/>
  <c r="I211" i="1"/>
  <c r="I210" i="1"/>
  <c r="I209" i="1"/>
  <c r="F211" i="1"/>
  <c r="F210" i="1"/>
  <c r="F209" i="1"/>
  <c r="F207" i="1"/>
  <c r="F206" i="1"/>
  <c r="F205" i="1"/>
  <c r="L202" i="1"/>
  <c r="I202" i="1"/>
  <c r="F202" i="1"/>
  <c r="F198" i="1"/>
  <c r="F197" i="1"/>
  <c r="F196" i="1"/>
  <c r="L190" i="1"/>
  <c r="I190" i="1"/>
  <c r="F190" i="1"/>
  <c r="F189" i="1"/>
  <c r="F188" i="1"/>
  <c r="F186" i="1"/>
  <c r="F185" i="1"/>
  <c r="F178" i="1"/>
  <c r="I178" i="1"/>
  <c r="L178" i="1"/>
  <c r="F177" i="1"/>
  <c r="F176" i="1"/>
  <c r="F175" i="1"/>
  <c r="L168" i="1"/>
  <c r="I168" i="1"/>
  <c r="F168" i="1"/>
  <c r="F167" i="1"/>
  <c r="F166" i="1"/>
  <c r="I164" i="1"/>
  <c r="L164" i="1"/>
  <c r="L163" i="1"/>
  <c r="I162" i="1"/>
  <c r="L157" i="1"/>
  <c r="I157" i="1"/>
  <c r="F157" i="1"/>
  <c r="F153" i="1"/>
  <c r="F154" i="1"/>
  <c r="F155" i="1"/>
  <c r="F156" i="1"/>
  <c r="F152" i="1"/>
  <c r="F151" i="1"/>
  <c r="L143" i="1"/>
  <c r="I143" i="1"/>
  <c r="L142" i="1"/>
  <c r="L141" i="1"/>
  <c r="I142" i="1"/>
  <c r="I141" i="1"/>
  <c r="F142" i="1"/>
  <c r="F141" i="1"/>
  <c r="F139" i="1"/>
  <c r="F138" i="1"/>
  <c r="F135" i="1"/>
  <c r="F132" i="1"/>
  <c r="F130" i="1"/>
  <c r="L127" i="1"/>
  <c r="I127" i="1"/>
  <c r="F127" i="1"/>
  <c r="F126" i="1"/>
  <c r="L125" i="1"/>
  <c r="I125" i="1"/>
  <c r="F125" i="1"/>
  <c r="L124" i="1"/>
  <c r="I124" i="1"/>
  <c r="F124" i="1"/>
  <c r="F123" i="1"/>
  <c r="F122" i="1"/>
  <c r="L117" i="1"/>
  <c r="I117" i="1"/>
  <c r="F117" i="1"/>
  <c r="L116" i="1"/>
  <c r="I116" i="1"/>
  <c r="F116" i="1"/>
  <c r="L115" i="1"/>
  <c r="I115" i="1"/>
  <c r="F115" i="1"/>
  <c r="L114" i="1"/>
  <c r="I114" i="1"/>
  <c r="F114" i="1"/>
  <c r="L113" i="1"/>
  <c r="F113" i="1"/>
  <c r="L112" i="1"/>
  <c r="I112" i="1"/>
  <c r="F112" i="1"/>
  <c r="F111" i="1"/>
  <c r="L104" i="1"/>
  <c r="I104" i="1"/>
  <c r="F104" i="1"/>
  <c r="L100" i="1"/>
  <c r="I100" i="1"/>
  <c r="F100" i="1"/>
  <c r="F96" i="1"/>
  <c r="I96" i="1"/>
  <c r="L96" i="1"/>
  <c r="L95" i="1"/>
  <c r="I95" i="1"/>
  <c r="F95" i="1"/>
  <c r="F91" i="1"/>
  <c r="L80" i="1"/>
  <c r="I80" i="1"/>
  <c r="F79" i="1"/>
  <c r="L77" i="1"/>
  <c r="I77" i="1"/>
  <c r="F77" i="1"/>
  <c r="L76" i="1"/>
  <c r="I76" i="1"/>
  <c r="F76" i="1"/>
  <c r="F74" i="1"/>
  <c r="L73" i="1"/>
  <c r="I73" i="1"/>
  <c r="F73" i="1"/>
  <c r="F72" i="1"/>
  <c r="L68" i="1"/>
  <c r="I68" i="1"/>
  <c r="F68" i="1"/>
  <c r="F67" i="1"/>
  <c r="L66" i="1"/>
  <c r="I66" i="1"/>
  <c r="F65" i="1"/>
  <c r="I63" i="1"/>
  <c r="F62" i="1"/>
  <c r="L61" i="1"/>
  <c r="I61" i="1"/>
  <c r="F61" i="1"/>
  <c r="L53" i="1"/>
  <c r="I53" i="1"/>
  <c r="F53" i="1"/>
  <c r="F49" i="1"/>
  <c r="F48" i="1"/>
  <c r="L48" i="1"/>
  <c r="L50" i="1"/>
  <c r="L47" i="1"/>
  <c r="I48" i="1"/>
  <c r="I49" i="1"/>
  <c r="I50" i="1"/>
  <c r="I45" i="1"/>
  <c r="F42" i="1"/>
  <c r="I41" i="1"/>
  <c r="I42" i="1"/>
  <c r="L31" i="1"/>
  <c r="L32" i="1"/>
  <c r="L33" i="1"/>
  <c r="L34" i="1"/>
  <c r="L37" i="1"/>
  <c r="L39" i="1"/>
  <c r="L41" i="1"/>
  <c r="L42" i="1"/>
  <c r="F41" i="1"/>
  <c r="L29" i="1"/>
  <c r="L28" i="1"/>
  <c r="I28" i="1"/>
  <c r="F28" i="1"/>
  <c r="L24" i="1"/>
  <c r="I24" i="1"/>
  <c r="F24" i="1"/>
  <c r="L23" i="1"/>
  <c r="I23" i="1"/>
  <c r="L13" i="1"/>
  <c r="I13" i="1"/>
  <c r="F12" i="1"/>
  <c r="F11" i="1"/>
  <c r="I11" i="1"/>
  <c r="L11" i="1"/>
  <c r="L10" i="1"/>
  <c r="I9" i="1"/>
  <c r="F9" i="1"/>
  <c r="L9" i="1"/>
</calcChain>
</file>

<file path=xl/sharedStrings.xml><?xml version="1.0" encoding="utf-8"?>
<sst xmlns="http://schemas.openxmlformats.org/spreadsheetml/2006/main" count="356" uniqueCount="231">
  <si>
    <t>Наименование показателя</t>
  </si>
  <si>
    <t>Единица измерения</t>
  </si>
  <si>
    <t>Значения показателей государственной программы, подпрограммы государственной программы</t>
  </si>
  <si>
    <t>план</t>
  </si>
  <si>
    <t>факт</t>
  </si>
  <si>
    <t>N п/п</t>
  </si>
  <si>
    <t xml:space="preserve">Приложение 1
к отчету о результатах реализации Государственной программы “Охрана окружающей среды и устойчивое использование природных ресурсов” 
на 2016 - 2020 годы
</t>
  </si>
  <si>
    <t>Сводные целевые показатели</t>
  </si>
  <si>
    <t>Прирост запасов полезных ископаемых:</t>
  </si>
  <si>
    <r>
      <t>нефть (С</t>
    </r>
    <r>
      <rPr>
        <vertAlign val="sub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+ D</t>
    </r>
    <r>
      <rPr>
        <vertAlign val="subscript"/>
        <sz val="11"/>
        <color theme="1"/>
        <rFont val="Times New Roman"/>
        <family val="1"/>
        <charset val="204"/>
      </rPr>
      <t>0</t>
    </r>
    <r>
      <rPr>
        <sz val="11"/>
        <color theme="1"/>
        <rFont val="Times New Roman"/>
        <family val="1"/>
        <charset val="204"/>
      </rPr>
      <t>)</t>
    </r>
  </si>
  <si>
    <r>
      <t>нефть (С</t>
    </r>
    <r>
      <rPr>
        <vertAlign val="sub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+ С</t>
    </r>
    <r>
      <rPr>
        <vertAlign val="subscript"/>
        <sz val="11"/>
        <color theme="1"/>
        <rFont val="Times New Roman"/>
        <family val="1"/>
        <charset val="204"/>
      </rPr>
      <t xml:space="preserve"> 2</t>
    </r>
    <r>
      <rPr>
        <sz val="11"/>
        <color theme="1"/>
        <rFont val="Times New Roman"/>
        <family val="1"/>
        <charset val="204"/>
      </rPr>
      <t>)</t>
    </r>
  </si>
  <si>
    <t>пресные воды</t>
  </si>
  <si>
    <t>Сокращение выбросов парниковых газов к уровню 1990 года</t>
  </si>
  <si>
    <t>Объем выбросов парниковых газов (сокращение в 2020 году на 4,5 процента к уровню 2016 года)</t>
  </si>
  <si>
    <t>Объем выбросов загрязняющих веществ в атмосферный воздух от стационарных и мобильных источников (сокращение в 2020 году на 2,7 процента к уровню 2015 года) – всего, в том числе:</t>
  </si>
  <si>
    <t>Брестская область</t>
  </si>
  <si>
    <t>Витебская область</t>
  </si>
  <si>
    <t>Гомельская область</t>
  </si>
  <si>
    <t>Гродненская область</t>
  </si>
  <si>
    <t>Минская область</t>
  </si>
  <si>
    <t>Могилевская область</t>
  </si>
  <si>
    <t>г.Минск</t>
  </si>
  <si>
    <t>Удельный вес площади особо охраняемых природных территорий (далее – ООПТ) в общей площади страны</t>
  </si>
  <si>
    <t>млн.тонн</t>
  </si>
  <si>
    <t>тыс. куб. метров в сутки</t>
  </si>
  <si>
    <t>млн. тонн</t>
  </si>
  <si>
    <t xml:space="preserve">тыс. тонн </t>
  </si>
  <si>
    <t>процентов</t>
  </si>
  <si>
    <t>1 245,0</t>
  </si>
  <si>
    <t>1 238,0</t>
  </si>
  <si>
    <t>Подпрограмма 1 «Изучение недр и развитие минерально-сырьевой базы Республики Беларусь»</t>
  </si>
  <si>
    <r>
      <t>Задача 1. Проведение поисковых работ в целях наращивания собственной минерально-сырьевой базы</t>
    </r>
    <r>
      <rPr>
        <sz val="11"/>
        <color theme="1"/>
        <rFont val="Times New Roman"/>
        <family val="1"/>
        <charset val="204"/>
      </rPr>
      <t xml:space="preserve"> </t>
    </r>
  </si>
  <si>
    <t>мергельно-меловые породы (С1 + С2)</t>
  </si>
  <si>
    <t>песчано-гравийная смесь (С1 + С2)</t>
  </si>
  <si>
    <t>песок строительный (С1+С2)</t>
  </si>
  <si>
    <t>песок силикатный (С1 + С2)</t>
  </si>
  <si>
    <t>глина керамическая (С1 + С2)</t>
  </si>
  <si>
    <t>каолин (С1)</t>
  </si>
  <si>
    <t>минеральные воды</t>
  </si>
  <si>
    <t>песок, используемый для производства стекла (С1)</t>
  </si>
  <si>
    <t>глина (С1 + С2)</t>
  </si>
  <si>
    <t>12 555,8</t>
  </si>
  <si>
    <t>Задача 2. Проведение региональных геологосъемочных работ в целях выявления перспективных для разработки участков месторождений полезных ископаемых</t>
  </si>
  <si>
    <t>Прирост крупномасштабной геофизической изученности  территории</t>
  </si>
  <si>
    <t>Количество выявленных в ходе глубинного геологического картирования перспективных объектов для постановки поисковых работ</t>
  </si>
  <si>
    <t>Прирост сети опорных геолого-геофизических профилей</t>
  </si>
  <si>
    <t>Прирост (проходка) параметрических и глубоких скважин</t>
  </si>
  <si>
    <t>Прирост покрытия территории цифровыми картами</t>
  </si>
  <si>
    <t>кв.километров</t>
  </si>
  <si>
    <t>километров</t>
  </si>
  <si>
    <t>метров</t>
  </si>
  <si>
    <t>1 000,0</t>
  </si>
  <si>
    <t>Подпрограмма 2 «Развитие государственной гидрометеорологической службы, смягчение последствий изменения климата, улучшение качества атмосферного воздуха и водных ресурсов»</t>
  </si>
  <si>
    <t>Задача 1. Внедрение современных технологий гидрометеорологических наблюдений, техническое переоснащение государственной сети гидрометеорологических наблюдений</t>
  </si>
  <si>
    <t>Степень автоматизации метеорологических наблюдений</t>
  </si>
  <si>
    <t>Количество пунктов наблюдений, работающих без ночных дежурств по программе метеорологических станций 3-го разряда, переведенных во 2-й разряд, в целях обеспечения восьмисрочных наблюдений</t>
  </si>
  <si>
    <t>Количество пунктов наблюдений, работающих без ночных дежурств по программе метеорологических станций 3-го разряда, обеспечивающих восьмисрочные наблюдения</t>
  </si>
  <si>
    <t>Задача 2. Развитие технологий прогнозирования погоды, обнаружения и предупреждения об опасных гидрометеорологических явлениях</t>
  </si>
  <si>
    <t>Охват двухсрочным температурно-ветровым зондированием атмосферы городов Бреста и Гомеля в целях выполнения международных обязательств</t>
  </si>
  <si>
    <t>Проведение температурно-ветрового зондирования атмосферы в пунктах аэрологических наблюдений городов Бреста и Гомеля один раз в сутки в грозоопасный период в целях выполнения международных обязательств</t>
  </si>
  <si>
    <t>Заблаговременность прогнозов погоды оправдываемостью до 90 процентов</t>
  </si>
  <si>
    <t>суток</t>
  </si>
  <si>
    <t>Повышение оправдываемости штормовых предупреждений с заблаговременностью 1,5-2 суток</t>
  </si>
  <si>
    <t>Задача 3. Совершенствование материально-технической базы гидрометеорологической службы</t>
  </si>
  <si>
    <t>рублей</t>
  </si>
  <si>
    <t>16 810,11</t>
  </si>
  <si>
    <t>28 000,0</t>
  </si>
  <si>
    <t>24 000,0</t>
  </si>
  <si>
    <t>Задача 4. Метрологическое и техническое обеспечение гидрометеорологической деятельности и деятельности в области радиационно-экологического мониторинга окружающей среды</t>
  </si>
  <si>
    <t>Количество приобретенных стационарных поверочных комплексов</t>
  </si>
  <si>
    <t>Охват метрологическим обеспечением и техническим обслуживанием измерительных приборов и гидрометеорологического оборудования</t>
  </si>
  <si>
    <t>Обеспечение бесперебойной работы гидрометеорологических приборов и оборудования</t>
  </si>
  <si>
    <t>Задача 5. Развитие научной деятельности и международного сотрудничества, повышение квалификации работников системы Министерства природных ресурсов и охраны окружающей среды</t>
  </si>
  <si>
    <t>Выполнение требований Всемирной метеорологической организации в части обеспечения международного обмена гидрометеорологической информацией</t>
  </si>
  <si>
    <t>Количество сотрудников, прошедших подготовку и повышение квалификации</t>
  </si>
  <si>
    <t>человек</t>
  </si>
  <si>
    <t xml:space="preserve">Задача 6. Смягчение воздействия на климат и адаптация к изменяющемуся климату, научное и информационное обеспечение разработки и реализации мер по смягчению последствий изменения климата   </t>
  </si>
  <si>
    <t>Задача 7. Минимизация выбросов загрязняющих веществ для улучшения качества атмосферного воздуха</t>
  </si>
  <si>
    <t>Задача 8. Рациональное (устойчивое) использование водных ресурсов и улучшение экологического состояния (статуса) поверхностных водных объектов</t>
  </si>
  <si>
    <t>Сброс недостаточно очищенных сточных вод в поверхностные водные объекты (сокращение в 2020 году на 50 процентов к уровню 2015 года)</t>
  </si>
  <si>
    <t>млн. куб. метров</t>
  </si>
  <si>
    <t>Индекс сброса недостаточно очищенных сточных вод в водные объекты</t>
  </si>
  <si>
    <t>процентов к уровню 2015 года</t>
  </si>
  <si>
    <t>Подпрограмма 3 «Обращение со стойкими органическими загрязнителями»</t>
  </si>
  <si>
    <t>Задача "Обращение с оборудованием, материалами и отходами, содержащими полихлорированные бифенилы"</t>
  </si>
  <si>
    <t>Вывод из эксплуатации конденсаторов, содержащих полихлорированные бифенилы</t>
  </si>
  <si>
    <t>Вывод из эксплуатации трансформаторов, содержащих полихлорированные бифенилы</t>
  </si>
  <si>
    <t>Вывод из эксплуатации оборудования, содержащего полихлорированные бифенилы</t>
  </si>
  <si>
    <t>Подпрограмма 4 «Сохранение и устойчивое использование биологического и ландшафтного разнообразия»</t>
  </si>
  <si>
    <t>Задача 1. Развитие системы ООПТ, обеспечение функционирования, охраны ООПТ и управления ими</t>
  </si>
  <si>
    <t>Количество представлений об объявлении ООПТ - всего, в том числе:</t>
  </si>
  <si>
    <t>Количество пунктов наблюдений, оснащенных автоматизированными (автоматическими) метеорологическими станциями - всего, в том числе:</t>
  </si>
  <si>
    <t>Количество представлений о преобразовании ООПТ - всего, в том числе:</t>
  </si>
  <si>
    <t>Количество представлений о прекращении функционирования ООПТ</t>
  </si>
  <si>
    <t>Количество разработанных планов управления заказниками республиканского значения</t>
  </si>
  <si>
    <t>Количество руководителей и работников государственных природоохранных учреждений, осуществляющих управление ООПТ, прошедших повышение квалификации</t>
  </si>
  <si>
    <t>Количество установленных информационных и информационно-указательных знаков, рекламно-информационных щитов</t>
  </si>
  <si>
    <t>Количество реализованных проектов по восстановлению нарушенных экологических систем</t>
  </si>
  <si>
    <t>Количество ООПТ, на территории которых проведены мероприятия по расчистке от древесно-кустарниковой растительности и тростника участков экологических систем (лугов, низинных болот, островов)</t>
  </si>
  <si>
    <t>Площадь ООПТ, на которой проведены мероприятия по борьбе с инвазивными чужеродными видами - всего, в том числе:</t>
  </si>
  <si>
    <t>Количество созданных искусственных гнездовий для птиц, относящихся к видам, включенным в Красную книгу Республики Беларусь</t>
  </si>
  <si>
    <t>гектаров</t>
  </si>
  <si>
    <t>Количество приобретенного специального транспорта</t>
  </si>
  <si>
    <t>единиц</t>
  </si>
  <si>
    <t>Количество приобретенных комплектов специальных средств визуального обнаружения лесных пожаров</t>
  </si>
  <si>
    <t>Количество построенных и реконструированных объектов инфраструктуры туризма</t>
  </si>
  <si>
    <t>Количество фестивалей, конференций, выставок, проведенных на ООПТ</t>
  </si>
  <si>
    <t>Количество изданных рекламно-информационных материалов об ООПТ - всего, в том числе</t>
  </si>
  <si>
    <t>Увеличение посещаемости ООПТ туристами</t>
  </si>
  <si>
    <t>Задача 2. Сохранение редких и находящихся под угрозой исчезновения видов диких животных</t>
  </si>
  <si>
    <t>Подпрограмма 5. «Обеспечение функционирования, развития и совершенствования Национальной системы мониторинга окружающей среды в Республике Беларусь»</t>
  </si>
  <si>
    <t>Задача 1. Обеспечение функционирования и развития системы наблюдений за состоянием атмосферного воздуха и источниками его загрязнения</t>
  </si>
  <si>
    <t>Обеспеченность населения средних и крупных городов данными, полученными в сети мониторинга атмосферного воздуха, о содержании:</t>
  </si>
  <si>
    <t>процентов населения</t>
  </si>
  <si>
    <t>бенз(а)пирена</t>
  </si>
  <si>
    <t>твердых частиц, фракции размером до 2,5 мкм</t>
  </si>
  <si>
    <t xml:space="preserve">Предоставление станцией фонового мониторинга ”Березинский заповедник“ и метеорологической станцией ”Высокое“ оперативных данных о содержании в атмосферном воздухе парниковых газов и трансграничном переносе загрязняющих веществ </t>
  </si>
  <si>
    <t>дней</t>
  </si>
  <si>
    <t>Количество радиометрических измерений в рамках полученных данных о трансграничном переносе загрязняющих веществ в атмосферном воздухе:</t>
  </si>
  <si>
    <t>дневных серий</t>
  </si>
  <si>
    <t>серии лидарных измерений</t>
  </si>
  <si>
    <t>Частота предоставления данных о состоянии атмосферного воздуха в городах республики и данных о трансграничном переносе загрязняющих веществ - всего, в том числе:</t>
  </si>
  <si>
    <t>Задача 2. Обеспечение функционирования и развития системы наблюдений за состоянием поверхностных вод и источниками их загрязнения</t>
  </si>
  <si>
    <t>Количество пунктов, в которых проводятся гидрохимические наблюдения на трансграничных участках водотоков (на 26 реках)</t>
  </si>
  <si>
    <t>Количество водоемов, охваченных гидрохимическими наблюдениями (из 46 озер и водохранилищ)</t>
  </si>
  <si>
    <t>Количество пунктов, в которых проводятся гидробиологические наблюдения на трансграничных участках водотоков (на 26 реках)</t>
  </si>
  <si>
    <t>Количество водоемов, охваченных гидробиологическими наблюдениями (из 46 озер и водохранилищ)</t>
  </si>
  <si>
    <t>Количество пунктов, в которых проводятся гидроморфологические наблюдения за бассейнами рек Западная Двина, Днепр, Припять, Западный Буг, Неман</t>
  </si>
  <si>
    <t>Количество модернизированных испытательных лабораторий (центров), осуществляющих мониторинг поверхностных вод по гидрохимическим показателям - всего, в том числе:</t>
  </si>
  <si>
    <t>Количество разработанных технических нормативных правовых актов, в которых устанавливается содержание загрязняющих веществ в донных отложениях водных экологических систем</t>
  </si>
  <si>
    <t xml:space="preserve">Количество пунктов наблюдений за содержанием загрязняющих веществ в донных отложениях водных экологических систем </t>
  </si>
  <si>
    <t>Частота предоставления данных об экологическом состоянии поверхностных водных объектов республики</t>
  </si>
  <si>
    <t>Задача 3. Обеспечение функционирования и развития системы наблюдений за состоянием подземных вод и источниками их загрязнения</t>
  </si>
  <si>
    <t>Количество приобретенных приборов автоматической регистрации оперативных показателей состояния подземных вод (уровень, температура)</t>
  </si>
  <si>
    <t>Количество постов наблюдений за гидрохимическими и гидрогеологическими показателями подземных вод (уровневым и температурным режимами)</t>
  </si>
  <si>
    <t>Количество наблюдательных скважин за состоянием подземных вод в трансграничных пунктах наблюдений</t>
  </si>
  <si>
    <t>Задача 4. Обеспечение функционирования и развития системы наблюдений за состоянием земель (включая почвы) и источниками их загрязнения</t>
  </si>
  <si>
    <t>Количество пунктов наблюдений за химическим загрязнением земель (включая почвы) в городах:</t>
  </si>
  <si>
    <t>Гомель</t>
  </si>
  <si>
    <t>Витебск</t>
  </si>
  <si>
    <t>Количество пунктов наблюдений за химическим загрязнением земель (включая почвы) на фоновых территориях - всего, в том числе:</t>
  </si>
  <si>
    <t>Количество пунктов наблюдений за компонентным составом почвенного покрова и интенсивностью ветровой эрозии осушенных почв</t>
  </si>
  <si>
    <t xml:space="preserve">Количество пунктов наблюдений за интенсивностью водной эрозии земель (включая почвы) </t>
  </si>
  <si>
    <t>Задача 5. Обеспечение функционирования и развития радиационного мониторинга</t>
  </si>
  <si>
    <t xml:space="preserve">Количество циклов измерений плотности потока радона с поверхности земли </t>
  </si>
  <si>
    <t>Количество автоматизированных систем радиационного контроля в зоне воздействия атомных электростанций сопредельных государств - всего, в том числе:</t>
  </si>
  <si>
    <t>Количество пунктов наблюдений в районе размещения Белорусской АЭС за:</t>
  </si>
  <si>
    <t>радиоактивными аэрозолями приземного слоя атмосферы</t>
  </si>
  <si>
    <t>радиоактивным загрязнением поверхностных вод и донных отложений</t>
  </si>
  <si>
    <t>радиоактивным загрязнением почв</t>
  </si>
  <si>
    <t>Количество оснащенных испытательных лабораторий (центров) сети радиационного мониторинга в районе размещения Белорусской АЭС</t>
  </si>
  <si>
    <t>Количество оснащенных испытательных лабораторий, участвующих в проведении радиационного мониторинга в районе размещения Белорусской АЭС</t>
  </si>
  <si>
    <t>Задача 6. Обеспечение функционирования и развития геофизического мониторинга</t>
  </si>
  <si>
    <t>Количество циклов наблюдений за геомагнитным и гравитационным полями Земли, проведенных в действующих локальных сетях пунктов наблюдений</t>
  </si>
  <si>
    <t>Задача 7. Обеспечение функционирования и развития системы наблюдений за состоянием озонового слоя</t>
  </si>
  <si>
    <t>Количество измерений:</t>
  </si>
  <si>
    <t>общего содержания озона</t>
  </si>
  <si>
    <t>вертикальных профилей озона</t>
  </si>
  <si>
    <t>содержания диоксида азота</t>
  </si>
  <si>
    <t>Количество измерений ультрафиолетовых спектров для получения данных:</t>
  </si>
  <si>
    <t>об уровнях солнечного ультрафиолетового излучения</t>
  </si>
  <si>
    <t>о суточных дозах биоэффектов</t>
  </si>
  <si>
    <t>об ультрафиолетовом индексе</t>
  </si>
  <si>
    <t>Задача 8. Обеспечение функционирования и развития системы наблюдений за состоянием лесов</t>
  </si>
  <si>
    <t>Количество пунктов наблюдений за состоянием лесов</t>
  </si>
  <si>
    <t>Задача 9. Обеспечение функционирования и развития системы наблюдений за состоянием растительного мира</t>
  </si>
  <si>
    <t xml:space="preserve">Количество пунктов, в которых проводятся наблюдения за ресурсами луговой и лугово-болотной растительности, а также средой ее произрастания </t>
  </si>
  <si>
    <t>Количество прогнозов продуктивности и качества травостоев кормовых (пастбищных и сенокосных) угодий</t>
  </si>
  <si>
    <t>Количество пунктов, в которых проводятся наблюдения за ресурсами водной раститель­ности, а также средой ее произрастания</t>
  </si>
  <si>
    <t>Количество прогнозов динамики зарастания водоемов и водотоков, изменения запасов и качества растительных ресурсов водных экологических систем</t>
  </si>
  <si>
    <t>Количество выявленных и переданных под охрану мест произрастания дикорастущих растений, относящихся к видам, включенным в Красную книгу Республики Беларусь</t>
  </si>
  <si>
    <t>Количество пунктов, в которых проводятся наблюдения за ресурсообразующими видами растений и грибов</t>
  </si>
  <si>
    <t>Количество прогнозов урожайности пищевых видов растений и грибов на землях лесного фонда</t>
  </si>
  <si>
    <t xml:space="preserve">Количество пунктов наблюдений за популяциями видов инвазивных растений, создающих угрозу жизни или здоровью человека, сохранению биологического разнообразия, причинения вреда отдельным отраслям экономики </t>
  </si>
  <si>
    <t>Количество прогнозов динамики и ущерба от распространения инвазивных видов растений</t>
  </si>
  <si>
    <t>Количество районов, в которых будет проведена оценка соответствия защитных древесных насаждений функциональному назначению (110 пунктов наблюдений)</t>
  </si>
  <si>
    <t>Количество пунктов, в которых проводятся наблюдения за состоянием растительного мира и средой произрастания растений</t>
  </si>
  <si>
    <t>Задача 10. Обеспечение функционирования и развития системы наблюдений за состоянием животного мира</t>
  </si>
  <si>
    <t>Количество пунктов наблюдений за дикими животными, относящимися к объектам охоты, и средой их обитания</t>
  </si>
  <si>
    <t>Количество аналитических материалов по результатам наблюдений за дикими животными, относящимися к объектам охоты, и средой их обитания</t>
  </si>
  <si>
    <t>Количество пунктов наблюдений за животными, относящимися к объектам рыболовства, и средой их обитания</t>
  </si>
  <si>
    <t>Количество аналитических материалов по результатам наблюдений за дикими животными, относящимися к объектам охоты и рыболовства, и средой их обитания</t>
  </si>
  <si>
    <t>Количество пунктов наблюдений за дикими животными, относящимися к видам, включенным в Красную книгу Республики Беларусь, и средой их обитания</t>
  </si>
  <si>
    <t>Количество аналитических материалов по результатам наблюдений за дикими животными, относящимися к видам, включенным в Красную книгу Республики Беларусь, и средой их обитания</t>
  </si>
  <si>
    <t>Количество пунктов наблюдений за дикими животными, относящимися к видам, подпадающим под действие международных договоров Республики Беларусь, и средой их обитания</t>
  </si>
  <si>
    <t>Количество пунктов наблюдений за инвазивными чужеродными дикими животными и средой их обитания</t>
  </si>
  <si>
    <t>Количество аналитических материалов по результатам наблюдений за инвазивными чуже­родными дикими животными и средой их обитания</t>
  </si>
  <si>
    <t>Количество аналитических материалов по результатам наблюдений за дикими животными, обитающими на землях населенных пунктов, и средой их обитания</t>
  </si>
  <si>
    <t>Количество пунктов наблюдений за дикими животными, не относящимися к объектам охоты и рыболовства, и средой их обитания</t>
  </si>
  <si>
    <t>Количество аналитических материалов по результатам наблюдений за дикими животными, не относящимися к объектам охоты и рыболовства, и средой их обитания</t>
  </si>
  <si>
    <t>Количество пунктов, в которых проводятся наблюдения за состоянием животного мира и средой обитания диких животных</t>
  </si>
  <si>
    <t>Количество аналитических материалов по результатам наблюдений за состоянием животного мира и средой обитания диких животных</t>
  </si>
  <si>
    <t>Задача 11. Обеспечение функционирования и развития системы комплексного мониторинга естественных экологических систем на ООПТ</t>
  </si>
  <si>
    <t xml:space="preserve">Количество ООПТ, на которых проводится повторный цикл наблюдений, с получением данных комплексного мониторинга экологических систем и прогнозированием их состояния </t>
  </si>
  <si>
    <t>Задача 12. Обеспечение функционирования и развития локального мониторинга окружающей среды</t>
  </si>
  <si>
    <t xml:space="preserve">Количество пунктов наблюдений за выбросами загрязняющих веществ в атмосферный воздух от крупных стационарных источников </t>
  </si>
  <si>
    <t xml:space="preserve">Количество пунктов наблюдений локального мониторинга подземных вод в местах размещения источников их загрязнения </t>
  </si>
  <si>
    <t>Количество пунктов наблюдений локального мониторинга за состоянием земель (включая почвы) в местах размещения источников их загрязнения</t>
  </si>
  <si>
    <t xml:space="preserve">Количество пунктов наблюдений локального мониторинга сброса сточных вод в поверх­ностные водные объекты от наиболее крупных источников загрязнения поверхностных вод </t>
  </si>
  <si>
    <t>Количество объектов наблюдений и соответствующих баз данных локального мониторинга окружающей среды</t>
  </si>
  <si>
    <t>Задача 13. Обеспечение функционирования и развития информационной системы мониторинга окружающей среды</t>
  </si>
  <si>
    <t xml:space="preserve">Количество функционирующих государственных информационных ресурсов (государственный реестр пунктов наблюдений Национальной системы мониторинга окружающей среды в Республике Беларусь, официальный сайт главного информационно-аналитического центра Национальной системы мониторинга окружающей среды в Республике Беларусь) </t>
  </si>
  <si>
    <t>Количество кратких аналитических информаций о состоянии окружающей среды по результатам наблюдений Национальной системы мониторинга окружающей среды в Республике Беларусь по итогам IV квартала предыдущего года – I квартала текущего года</t>
  </si>
  <si>
    <t>Количество баз данных экологической информации (база данных экологической информации главного ИАЦ Национальной системы мониторинга окружающей среды в Республике Беларусь)</t>
  </si>
  <si>
    <t>Количество научных обзоров ”Национальная система мониторинга окружающей среды в Республике Беларусь: результаты наблюдений“</t>
  </si>
  <si>
    <t>Подпрограмма 6 «Обеспечение функционирования системы управления охраной окружающей среды в Республике Беларусь и реализация мероприятий по рациональному (устойчивому) использованию природных ресурсов и охране окружающей среды на региональном уровне»</t>
  </si>
  <si>
    <t>Количество государственных кадастров и реестров природных ресурсов, обеспечивающих ведение учета в области охраны окружающей среды</t>
  </si>
  <si>
    <t>Отклоне-ние, %</t>
  </si>
  <si>
    <t xml:space="preserve">За весь период реализации </t>
  </si>
  <si>
    <t xml:space="preserve">Государственная программа «Охрана окружающей среды и устойчивое использование природных ресурсов» на 2016 - 2020 годы
</t>
  </si>
  <si>
    <t>Прирост крупномасштабной геологической изученности  территории</t>
  </si>
  <si>
    <t>Количество выявленных в ходе комплексной многоцелевой геологической сьемки перспективных объектов для постановки поисковых работ</t>
  </si>
  <si>
    <t>пирофиллит (Р1)</t>
  </si>
  <si>
    <t>Площадь ООПТ, на которой проведены мероприятия по борьбе с инвазивными чужеродными видами, – Витебская область</t>
  </si>
  <si>
    <t>базальты(С1 +С2)</t>
  </si>
  <si>
    <t>куб. метров в сутки</t>
  </si>
  <si>
    <t>млн.куб. метров</t>
  </si>
  <si>
    <t>песок силикатный (В+С1)</t>
  </si>
  <si>
    <t xml:space="preserve">Предоставление автоматическими станциями в режиме реального времени оперативных данных о состоянии атмосферного воздуха в г.Минске, областных и крупных промышленных городах  </t>
  </si>
  <si>
    <t>Количество аналитических материалов по результатам наблюдений за дикими животными, относящимися к видам, подпадающим под действие международных договоров Республики Беларусь, и средой их обитания</t>
  </si>
  <si>
    <t>Количество функционирующих информационно-аналитических центров (далее – ИАЦ) по видам мониторинга в составе Национальной системы мониторинга окружающей среды в Республике Беларусь, использующих автоматизированные информационные системы и осуществляющих сбор, обработку, анализ и представление данных по видам мониторинга в главный ИАЦ (ИАЦ мониторинга атмосферного воздуха; ИАЦ мониторинга животного мира; ИАЦ мониторинга поверхностных вод; ИАЦ мониторинга подземных вод; ИАЦ мониторинга лесов; ИАЦ мониторинга растительного мира и комплексного мониторинга естественных экологических систем на ООПТ; ИАЦ радиационного мониторинга; ИАЦ мониторинга озонового слоя; ИАЦ мониторинга земель; ИАЦ локального мониторинга окружающей среды) - г. Минск</t>
  </si>
  <si>
    <t>Количество новых микропопуляций зубров - Гродненская область</t>
  </si>
  <si>
    <t>Количество городов, в которых проводится оценка соответствия зеленых насаждений на землях населен-ных пунктов функциональному назначению (87 пунктов наблюдений)</t>
  </si>
  <si>
    <t>Задача "Создание условий для обеспечения функционирования системы управления и устойчивого использования природных ресурсов и охраны окружающей среды"</t>
  </si>
  <si>
    <t>Количество лабораторий, осуществляющих отбор проб и проведение измерений в области охраны окружающей среды - всего, в том числе:</t>
  </si>
  <si>
    <t>Количество составленных карт радоноопасности административных районов, подвергшихся радиоактивному загрязнению в результате катастрофы на Чернобыльской АЭС</t>
  </si>
  <si>
    <t>Количество пунктов, в которых проводятся гидрологические наблюдения на трансграничных участках водотоков (на 26 реках)</t>
  </si>
  <si>
    <t>Оправдываемость краткосрочных прогнозов погоды</t>
  </si>
  <si>
    <t xml:space="preserve">Оправдываемость краткосрочных прогнозов погоды по областным центрам </t>
  </si>
  <si>
    <t xml:space="preserve">Объемы финансовых средств, направленных на совершенствование материально-технической базы гидрометеорологической службы </t>
  </si>
  <si>
    <t>Отклонение,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</si>
</sst>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top"/>
    </xf>
    <xf numFmtId="1" fontId="1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1" fontId="8" fillId="0" borderId="1" xfId="0" applyNumberFormat="1" applyFont="1" applyFill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9"/>
  <sheetViews>
    <sheetView tabSelected="1" zoomScaleNormal="100" workbookViewId="0">
      <pane ySplit="6" topLeftCell="A7" activePane="bottomLeft" state="frozen"/>
      <selection pane="bottomLeft" activeCell="U6" sqref="U6"/>
    </sheetView>
  </sheetViews>
  <sheetFormatPr defaultRowHeight="15" x14ac:dyDescent="0.25"/>
  <cols>
    <col min="1" max="1" width="6.42578125" style="10" customWidth="1"/>
    <col min="2" max="2" width="14.85546875" style="10" customWidth="1"/>
    <col min="3" max="3" width="11.28515625" style="10" customWidth="1"/>
    <col min="4" max="4" width="9.28515625" style="1" customWidth="1"/>
    <col min="5" max="5" width="9.5703125" style="1" customWidth="1"/>
    <col min="6" max="6" width="8.7109375" style="1" customWidth="1"/>
    <col min="7" max="7" width="8.85546875" style="1" customWidth="1"/>
    <col min="8" max="8" width="9.140625" style="1"/>
    <col min="9" max="9" width="9" style="1" customWidth="1"/>
    <col min="10" max="11" width="9.140625" style="1"/>
    <col min="12" max="12" width="9.42578125" style="1" customWidth="1"/>
    <col min="13" max="13" width="10.28515625" style="1" customWidth="1"/>
    <col min="14" max="14" width="9.7109375" style="1" customWidth="1"/>
    <col min="15" max="16" width="9.42578125" style="1" customWidth="1"/>
    <col min="17" max="17" width="11.140625" style="1" customWidth="1"/>
    <col min="18" max="18" width="9.42578125" style="1" customWidth="1"/>
    <col min="19" max="19" width="11.28515625" style="1" customWidth="1"/>
    <col min="20" max="20" width="11.42578125" style="1" customWidth="1"/>
    <col min="21" max="21" width="13.28515625" style="1" customWidth="1"/>
    <col min="22" max="16384" width="9.140625" style="1"/>
  </cols>
  <sheetData>
    <row r="1" spans="1:21" ht="93" customHeight="1" x14ac:dyDescent="0.25">
      <c r="B1" s="11"/>
      <c r="C1" s="11"/>
      <c r="D1" s="12"/>
      <c r="E1" s="13"/>
      <c r="F1" s="13"/>
      <c r="G1" s="13"/>
      <c r="S1" s="38" t="s">
        <v>6</v>
      </c>
      <c r="T1" s="38"/>
      <c r="U1" s="38"/>
    </row>
    <row r="2" spans="1:21" ht="22.5" customHeight="1" x14ac:dyDescent="0.25">
      <c r="A2" s="39" t="s">
        <v>209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26.25" customHeight="1" x14ac:dyDescent="0.25">
      <c r="A3" s="47" t="s">
        <v>5</v>
      </c>
      <c r="B3" s="47" t="s">
        <v>0</v>
      </c>
      <c r="C3" s="47" t="s">
        <v>1</v>
      </c>
      <c r="D3" s="49" t="s">
        <v>2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27.75" customHeight="1" x14ac:dyDescent="0.25">
      <c r="A4" s="47"/>
      <c r="B4" s="47"/>
      <c r="C4" s="47"/>
      <c r="D4" s="49">
        <v>2016</v>
      </c>
      <c r="E4" s="49"/>
      <c r="F4" s="49"/>
      <c r="G4" s="49">
        <v>2017</v>
      </c>
      <c r="H4" s="49"/>
      <c r="I4" s="49"/>
      <c r="J4" s="49">
        <v>2018</v>
      </c>
      <c r="K4" s="49"/>
      <c r="L4" s="49"/>
      <c r="M4" s="49">
        <v>2019</v>
      </c>
      <c r="N4" s="49"/>
      <c r="O4" s="49"/>
      <c r="P4" s="43">
        <v>2020</v>
      </c>
      <c r="Q4" s="44"/>
      <c r="R4" s="45"/>
      <c r="S4" s="49" t="s">
        <v>208</v>
      </c>
      <c r="T4" s="49"/>
      <c r="U4" s="49"/>
    </row>
    <row r="5" spans="1:21" ht="36" customHeight="1" x14ac:dyDescent="0.25">
      <c r="A5" s="47"/>
      <c r="B5" s="47"/>
      <c r="C5" s="47"/>
      <c r="D5" s="14" t="s">
        <v>3</v>
      </c>
      <c r="E5" s="14" t="s">
        <v>4</v>
      </c>
      <c r="F5" s="15" t="s">
        <v>207</v>
      </c>
      <c r="G5" s="14" t="s">
        <v>3</v>
      </c>
      <c r="H5" s="14" t="s">
        <v>4</v>
      </c>
      <c r="I5" s="15" t="s">
        <v>207</v>
      </c>
      <c r="J5" s="14" t="s">
        <v>3</v>
      </c>
      <c r="K5" s="14" t="s">
        <v>4</v>
      </c>
      <c r="L5" s="15" t="s">
        <v>207</v>
      </c>
      <c r="M5" s="14" t="s">
        <v>3</v>
      </c>
      <c r="N5" s="14" t="s">
        <v>4</v>
      </c>
      <c r="O5" s="15" t="s">
        <v>207</v>
      </c>
      <c r="P5" s="14" t="s">
        <v>3</v>
      </c>
      <c r="Q5" s="14" t="s">
        <v>4</v>
      </c>
      <c r="R5" s="15" t="s">
        <v>207</v>
      </c>
      <c r="S5" s="14" t="s">
        <v>3</v>
      </c>
      <c r="T5" s="14" t="s">
        <v>4</v>
      </c>
      <c r="U5" s="15" t="s">
        <v>230</v>
      </c>
    </row>
    <row r="6" spans="1:21" s="16" customFormat="1" ht="15.75" customHeight="1" x14ac:dyDescent="0.25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4">
        <v>18</v>
      </c>
      <c r="S6" s="14">
        <v>19</v>
      </c>
      <c r="T6" s="14">
        <v>20</v>
      </c>
      <c r="U6" s="14">
        <v>21</v>
      </c>
    </row>
    <row r="7" spans="1:21" ht="19.5" customHeight="1" x14ac:dyDescent="0.25">
      <c r="A7" s="49" t="s">
        <v>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ht="60" x14ac:dyDescent="0.25">
      <c r="A8" s="17">
        <v>1</v>
      </c>
      <c r="B8" s="3" t="s">
        <v>8</v>
      </c>
      <c r="C8" s="4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33" x14ac:dyDescent="0.25">
      <c r="A9" s="2"/>
      <c r="B9" s="3" t="s">
        <v>9</v>
      </c>
      <c r="C9" s="4" t="s">
        <v>23</v>
      </c>
      <c r="D9" s="5">
        <v>0.6</v>
      </c>
      <c r="E9" s="5">
        <v>1.206</v>
      </c>
      <c r="F9" s="5">
        <f>E9/D9*100-100</f>
        <v>101.00000000000003</v>
      </c>
      <c r="G9" s="5">
        <v>0.6</v>
      </c>
      <c r="H9" s="5">
        <v>0.64100000000000001</v>
      </c>
      <c r="I9" s="6">
        <f>H9/G9*100-100</f>
        <v>6.8333333333333428</v>
      </c>
      <c r="J9" s="5">
        <v>0.6</v>
      </c>
      <c r="K9" s="5">
        <v>0.63800000000000001</v>
      </c>
      <c r="L9" s="6">
        <f>K9/J9*100-100</f>
        <v>6.3333333333333428</v>
      </c>
      <c r="M9" s="5">
        <v>0.6</v>
      </c>
      <c r="N9" s="5">
        <v>0.97799999999999998</v>
      </c>
      <c r="O9" s="6">
        <f>N9/M9*100-100</f>
        <v>63</v>
      </c>
      <c r="P9" s="6">
        <v>0.6</v>
      </c>
      <c r="Q9" s="5">
        <v>0.68300000000000005</v>
      </c>
      <c r="R9" s="6">
        <f>Q9/P9*100-100</f>
        <v>13.833333333333343</v>
      </c>
      <c r="S9" s="7">
        <f t="shared" ref="S9:T11" si="0">D9+G9+J9+M9+P9</f>
        <v>3</v>
      </c>
      <c r="T9" s="8">
        <f t="shared" si="0"/>
        <v>4.1459999999999999</v>
      </c>
      <c r="U9" s="6">
        <f>T9/S9*100-100</f>
        <v>38.199999999999989</v>
      </c>
    </row>
    <row r="10" spans="1:21" ht="33" x14ac:dyDescent="0.25">
      <c r="A10" s="2"/>
      <c r="B10" s="3" t="s">
        <v>10</v>
      </c>
      <c r="C10" s="4" t="s">
        <v>23</v>
      </c>
      <c r="D10" s="5"/>
      <c r="E10" s="5"/>
      <c r="F10" s="5"/>
      <c r="G10" s="5"/>
      <c r="H10" s="5"/>
      <c r="I10" s="5"/>
      <c r="J10" s="5">
        <v>1.67</v>
      </c>
      <c r="K10" s="5">
        <v>1.67</v>
      </c>
      <c r="L10" s="6">
        <f>K10/J10*100-100</f>
        <v>0</v>
      </c>
      <c r="M10" s="7">
        <v>1.7</v>
      </c>
      <c r="N10" s="7">
        <v>2.3460000000000001</v>
      </c>
      <c r="O10" s="6">
        <f>N10/M10*100-100</f>
        <v>38</v>
      </c>
      <c r="P10" s="5">
        <v>1.71</v>
      </c>
      <c r="Q10" s="5">
        <v>1.73</v>
      </c>
      <c r="R10" s="6">
        <f>Q10/P10*100-100</f>
        <v>1.1695906432748586</v>
      </c>
      <c r="S10" s="7">
        <f t="shared" si="0"/>
        <v>5.08</v>
      </c>
      <c r="T10" s="7">
        <f t="shared" si="0"/>
        <v>5.7460000000000004</v>
      </c>
      <c r="U10" s="6">
        <f>T10/S10*100-100</f>
        <v>13.110236220472444</v>
      </c>
    </row>
    <row r="11" spans="1:21" ht="45" x14ac:dyDescent="0.25">
      <c r="A11" s="2"/>
      <c r="B11" s="3" t="s">
        <v>11</v>
      </c>
      <c r="C11" s="18" t="s">
        <v>24</v>
      </c>
      <c r="D11" s="5">
        <v>10</v>
      </c>
      <c r="E11" s="5">
        <v>47.42</v>
      </c>
      <c r="F11" s="5">
        <f t="shared" ref="F11:F12" si="1">E11/D11*100-100</f>
        <v>374.2</v>
      </c>
      <c r="G11" s="5">
        <v>10</v>
      </c>
      <c r="H11" s="5">
        <v>29.5</v>
      </c>
      <c r="I11" s="5">
        <f t="shared" ref="I11:I13" si="2">H11/G11*100-100</f>
        <v>195</v>
      </c>
      <c r="J11" s="5">
        <v>45</v>
      </c>
      <c r="K11" s="5">
        <v>57.7</v>
      </c>
      <c r="L11" s="6">
        <f>K11/J11*100-100</f>
        <v>28.222222222222229</v>
      </c>
      <c r="M11" s="5">
        <v>55</v>
      </c>
      <c r="N11" s="5">
        <v>57.2</v>
      </c>
      <c r="O11" s="6">
        <f>N11/M11*100-100</f>
        <v>4</v>
      </c>
      <c r="P11" s="5">
        <v>45</v>
      </c>
      <c r="Q11" s="6">
        <v>32.9</v>
      </c>
      <c r="R11" s="6">
        <f>Q11/P11*100-100</f>
        <v>-26.8888888888889</v>
      </c>
      <c r="S11" s="5">
        <f>D11+G11+J11+M11+P11</f>
        <v>165</v>
      </c>
      <c r="T11" s="5">
        <f t="shared" si="0"/>
        <v>224.72</v>
      </c>
      <c r="U11" s="6">
        <f>T11/S11*100-100</f>
        <v>36.193939393939388</v>
      </c>
    </row>
    <row r="12" spans="1:21" ht="75" x14ac:dyDescent="0.25">
      <c r="A12" s="2">
        <v>2</v>
      </c>
      <c r="B12" s="3" t="s">
        <v>12</v>
      </c>
      <c r="C12" s="18" t="s">
        <v>27</v>
      </c>
      <c r="D12" s="5">
        <v>2</v>
      </c>
      <c r="E12" s="5">
        <v>2</v>
      </c>
      <c r="F12" s="19">
        <f t="shared" si="1"/>
        <v>0</v>
      </c>
      <c r="G12" s="9"/>
      <c r="H12" s="9"/>
      <c r="I12" s="19"/>
      <c r="J12" s="9"/>
      <c r="K12" s="9"/>
      <c r="L12" s="19"/>
      <c r="M12" s="9"/>
      <c r="N12" s="9"/>
      <c r="O12" s="9"/>
      <c r="P12" s="9"/>
      <c r="Q12" s="9"/>
      <c r="R12" s="9"/>
      <c r="S12" s="5">
        <v>2</v>
      </c>
      <c r="T12" s="5">
        <v>2</v>
      </c>
      <c r="U12" s="19">
        <f t="shared" ref="U12:U13" si="3">T12/S12*100-100</f>
        <v>0</v>
      </c>
    </row>
    <row r="13" spans="1:21" ht="135" x14ac:dyDescent="0.25">
      <c r="A13" s="2">
        <v>3</v>
      </c>
      <c r="B13" s="3" t="s">
        <v>13</v>
      </c>
      <c r="C13" s="18" t="s">
        <v>25</v>
      </c>
      <c r="D13" s="9"/>
      <c r="E13" s="9"/>
      <c r="F13" s="19"/>
      <c r="G13" s="5">
        <v>91.8</v>
      </c>
      <c r="H13" s="5">
        <v>91.8</v>
      </c>
      <c r="I13" s="19">
        <f t="shared" si="2"/>
        <v>0</v>
      </c>
      <c r="J13" s="20">
        <v>91.4</v>
      </c>
      <c r="K13" s="20">
        <v>91.4</v>
      </c>
      <c r="L13" s="19">
        <f t="shared" ref="L13" si="4">K13/J13*100-100</f>
        <v>0</v>
      </c>
      <c r="M13" s="20">
        <v>90</v>
      </c>
      <c r="N13" s="20">
        <v>90</v>
      </c>
      <c r="O13" s="19">
        <f t="shared" ref="O13" si="5">N13/M13*100-100</f>
        <v>0</v>
      </c>
      <c r="P13" s="19">
        <v>88.2</v>
      </c>
      <c r="Q13" s="19">
        <v>88.2</v>
      </c>
      <c r="R13" s="19">
        <f t="shared" ref="R13" si="6">Q13/P13*100-100</f>
        <v>0</v>
      </c>
      <c r="S13" s="19">
        <v>88.2</v>
      </c>
      <c r="T13" s="19">
        <v>88.2</v>
      </c>
      <c r="U13" s="19">
        <f t="shared" si="3"/>
        <v>0</v>
      </c>
    </row>
    <row r="14" spans="1:21" ht="222.75" customHeight="1" x14ac:dyDescent="0.25">
      <c r="A14" s="2">
        <v>4</v>
      </c>
      <c r="B14" s="3" t="s">
        <v>14</v>
      </c>
      <c r="C14" s="18" t="s">
        <v>26</v>
      </c>
      <c r="D14" s="5">
        <v>1330</v>
      </c>
      <c r="E14" s="5">
        <v>1214.0999999999999</v>
      </c>
      <c r="F14" s="19">
        <v>9.5</v>
      </c>
      <c r="G14" s="5" t="s">
        <v>28</v>
      </c>
      <c r="H14" s="5">
        <v>1240.5999999999999</v>
      </c>
      <c r="I14" s="19">
        <v>0.4</v>
      </c>
      <c r="J14" s="4" t="s">
        <v>29</v>
      </c>
      <c r="K14" s="4" t="s">
        <v>29</v>
      </c>
      <c r="L14" s="19">
        <v>0</v>
      </c>
      <c r="M14" s="21">
        <v>1231</v>
      </c>
      <c r="N14" s="21">
        <f>N15+N16+N17+N18+N19+N20+N21</f>
        <v>1230.9000000000003</v>
      </c>
      <c r="O14" s="19">
        <v>0</v>
      </c>
      <c r="P14" s="21">
        <f>P15+P16+P17+P18+P19+P20+P21</f>
        <v>1225</v>
      </c>
      <c r="Q14" s="21">
        <f>Q15+Q16+Q17+Q18+Q19+Q20+Q21</f>
        <v>1172.0999999999999</v>
      </c>
      <c r="R14" s="19">
        <f>P14/Q14*100-100</f>
        <v>4.513266786110421</v>
      </c>
      <c r="S14" s="21">
        <f>S15+S16+S17+S18+S19+S20+S21</f>
        <v>1225</v>
      </c>
      <c r="T14" s="21">
        <f>T15+T16+T17+T18+T19+T20+T21</f>
        <v>1172.0999999999999</v>
      </c>
      <c r="U14" s="19">
        <f>S14/T14*100-100</f>
        <v>4.513266786110421</v>
      </c>
    </row>
    <row r="15" spans="1:21" ht="30" x14ac:dyDescent="0.25">
      <c r="A15" s="2"/>
      <c r="B15" s="3" t="s">
        <v>15</v>
      </c>
      <c r="C15" s="4"/>
      <c r="D15" s="9"/>
      <c r="E15" s="9"/>
      <c r="F15" s="19"/>
      <c r="G15" s="9"/>
      <c r="H15" s="9"/>
      <c r="I15" s="9"/>
      <c r="J15" s="9"/>
      <c r="K15" s="9"/>
      <c r="L15" s="9"/>
      <c r="M15" s="20">
        <v>170.8</v>
      </c>
      <c r="N15" s="20">
        <v>176.2</v>
      </c>
      <c r="O15" s="9"/>
      <c r="P15" s="20">
        <v>169.9</v>
      </c>
      <c r="Q15" s="20">
        <v>188.4</v>
      </c>
      <c r="R15" s="19">
        <f>P15/Q15*100-100</f>
        <v>-9.8195329087048862</v>
      </c>
      <c r="S15" s="20">
        <v>169.9</v>
      </c>
      <c r="T15" s="37">
        <v>188.4</v>
      </c>
      <c r="U15" s="19">
        <f>S15/T15*100-100</f>
        <v>-9.8195329087048862</v>
      </c>
    </row>
    <row r="16" spans="1:21" ht="30" x14ac:dyDescent="0.25">
      <c r="A16" s="2"/>
      <c r="B16" s="3" t="s">
        <v>16</v>
      </c>
      <c r="C16" s="4"/>
      <c r="D16" s="9"/>
      <c r="E16" s="9"/>
      <c r="F16" s="19"/>
      <c r="G16" s="9"/>
      <c r="H16" s="9"/>
      <c r="I16" s="9"/>
      <c r="J16" s="9"/>
      <c r="K16" s="9"/>
      <c r="L16" s="9"/>
      <c r="M16" s="20">
        <v>195</v>
      </c>
      <c r="N16" s="20">
        <v>195.9</v>
      </c>
      <c r="O16" s="9"/>
      <c r="P16" s="20">
        <v>194.1</v>
      </c>
      <c r="Q16" s="20">
        <v>184.1</v>
      </c>
      <c r="R16" s="19">
        <f t="shared" ref="R16:R21" si="7">P16/Q16*100-100</f>
        <v>5.4318305268875662</v>
      </c>
      <c r="S16" s="20">
        <v>194.1</v>
      </c>
      <c r="T16" s="37">
        <v>184.1</v>
      </c>
      <c r="U16" s="19">
        <f t="shared" ref="U16:U21" si="8">S16/T16*100-100</f>
        <v>5.4318305268875662</v>
      </c>
    </row>
    <row r="17" spans="1:21" ht="30" x14ac:dyDescent="0.25">
      <c r="A17" s="2"/>
      <c r="B17" s="3" t="s">
        <v>17</v>
      </c>
      <c r="C17" s="4"/>
      <c r="D17" s="9"/>
      <c r="E17" s="9"/>
      <c r="F17" s="19"/>
      <c r="G17" s="9"/>
      <c r="H17" s="9"/>
      <c r="I17" s="9"/>
      <c r="J17" s="9"/>
      <c r="K17" s="9"/>
      <c r="L17" s="9"/>
      <c r="M17" s="20">
        <v>196.3</v>
      </c>
      <c r="N17" s="20">
        <v>197.3</v>
      </c>
      <c r="O17" s="9"/>
      <c r="P17" s="20">
        <v>195.4</v>
      </c>
      <c r="Q17" s="20">
        <v>175.5</v>
      </c>
      <c r="R17" s="19">
        <f t="shared" si="7"/>
        <v>11.339031339031337</v>
      </c>
      <c r="S17" s="20">
        <v>195.4</v>
      </c>
      <c r="T17" s="37">
        <v>175.5</v>
      </c>
      <c r="U17" s="19">
        <f t="shared" si="8"/>
        <v>11.339031339031337</v>
      </c>
    </row>
    <row r="18" spans="1:21" ht="30" x14ac:dyDescent="0.25">
      <c r="A18" s="2"/>
      <c r="B18" s="3" t="s">
        <v>18</v>
      </c>
      <c r="C18" s="4"/>
      <c r="D18" s="9"/>
      <c r="E18" s="9"/>
      <c r="F18" s="19"/>
      <c r="G18" s="9"/>
      <c r="H18" s="9"/>
      <c r="I18" s="9"/>
      <c r="J18" s="9"/>
      <c r="K18" s="9"/>
      <c r="L18" s="9"/>
      <c r="M18" s="20">
        <v>152</v>
      </c>
      <c r="N18" s="20">
        <v>153.1</v>
      </c>
      <c r="O18" s="9"/>
      <c r="P18" s="20">
        <v>151.30000000000001</v>
      </c>
      <c r="Q18" s="20">
        <v>139.4</v>
      </c>
      <c r="R18" s="19">
        <f t="shared" si="7"/>
        <v>8.5365853658536679</v>
      </c>
      <c r="S18" s="20">
        <v>151.30000000000001</v>
      </c>
      <c r="T18" s="37">
        <v>139.4</v>
      </c>
      <c r="U18" s="19">
        <f t="shared" si="8"/>
        <v>8.5365853658536679</v>
      </c>
    </row>
    <row r="19" spans="1:21" ht="30" x14ac:dyDescent="0.25">
      <c r="A19" s="2"/>
      <c r="B19" s="3" t="s">
        <v>19</v>
      </c>
      <c r="C19" s="4"/>
      <c r="D19" s="9"/>
      <c r="E19" s="9"/>
      <c r="F19" s="19"/>
      <c r="G19" s="9"/>
      <c r="H19" s="9"/>
      <c r="I19" s="9"/>
      <c r="J19" s="9"/>
      <c r="K19" s="9"/>
      <c r="L19" s="9"/>
      <c r="M19" s="20">
        <v>246.7</v>
      </c>
      <c r="N19" s="20">
        <v>245.3</v>
      </c>
      <c r="O19" s="9"/>
      <c r="P19" s="20">
        <v>245.5</v>
      </c>
      <c r="Q19" s="20">
        <v>237.1</v>
      </c>
      <c r="R19" s="19">
        <f t="shared" si="7"/>
        <v>3.5428089413749575</v>
      </c>
      <c r="S19" s="20">
        <v>245.5</v>
      </c>
      <c r="T19" s="37">
        <v>237.1</v>
      </c>
      <c r="U19" s="19">
        <f t="shared" si="8"/>
        <v>3.5428089413749575</v>
      </c>
    </row>
    <row r="20" spans="1:21" ht="30" x14ac:dyDescent="0.25">
      <c r="A20" s="2"/>
      <c r="B20" s="3" t="s">
        <v>20</v>
      </c>
      <c r="C20" s="4"/>
      <c r="D20" s="9"/>
      <c r="E20" s="9"/>
      <c r="F20" s="19"/>
      <c r="G20" s="9"/>
      <c r="H20" s="9"/>
      <c r="I20" s="9"/>
      <c r="J20" s="9"/>
      <c r="K20" s="9"/>
      <c r="L20" s="9"/>
      <c r="M20" s="20">
        <v>116.9</v>
      </c>
      <c r="N20" s="20">
        <v>114.7</v>
      </c>
      <c r="O20" s="9"/>
      <c r="P20" s="20">
        <v>116.2</v>
      </c>
      <c r="Q20" s="20">
        <v>113.1</v>
      </c>
      <c r="R20" s="19">
        <f t="shared" si="7"/>
        <v>2.740937223695866</v>
      </c>
      <c r="S20" s="20">
        <v>116.2</v>
      </c>
      <c r="T20" s="37">
        <v>113.1</v>
      </c>
      <c r="U20" s="19">
        <f t="shared" si="8"/>
        <v>2.740937223695866</v>
      </c>
    </row>
    <row r="21" spans="1:21" x14ac:dyDescent="0.25">
      <c r="A21" s="2"/>
      <c r="B21" s="3" t="s">
        <v>21</v>
      </c>
      <c r="C21" s="4"/>
      <c r="D21" s="9"/>
      <c r="E21" s="9"/>
      <c r="F21" s="19"/>
      <c r="G21" s="9"/>
      <c r="H21" s="9"/>
      <c r="I21" s="9"/>
      <c r="J21" s="9"/>
      <c r="K21" s="9"/>
      <c r="L21" s="9"/>
      <c r="M21" s="20">
        <v>153.30000000000001</v>
      </c>
      <c r="N21" s="20">
        <v>148.4</v>
      </c>
      <c r="O21" s="9"/>
      <c r="P21" s="20">
        <v>152.6</v>
      </c>
      <c r="Q21" s="20">
        <v>134.5</v>
      </c>
      <c r="R21" s="19">
        <f t="shared" si="7"/>
        <v>13.457249070631974</v>
      </c>
      <c r="S21" s="20">
        <v>152.6</v>
      </c>
      <c r="T21" s="37">
        <v>134.5</v>
      </c>
      <c r="U21" s="19">
        <f t="shared" si="8"/>
        <v>13.457249070631974</v>
      </c>
    </row>
    <row r="22" spans="1:21" ht="77.25" customHeight="1" x14ac:dyDescent="0.25">
      <c r="A22" s="2">
        <v>5</v>
      </c>
      <c r="B22" s="3" t="s">
        <v>227</v>
      </c>
      <c r="C22" s="18" t="s">
        <v>27</v>
      </c>
      <c r="D22" s="5">
        <v>90.4</v>
      </c>
      <c r="E22" s="5">
        <v>91</v>
      </c>
      <c r="F22" s="19">
        <f>E22/D22*100-100</f>
        <v>0.66371681415928663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5">
        <v>90.4</v>
      </c>
      <c r="T22" s="5">
        <v>91</v>
      </c>
      <c r="U22" s="19">
        <f>T22/S22*100-100</f>
        <v>0.66371681415928663</v>
      </c>
    </row>
    <row r="23" spans="1:21" ht="105" x14ac:dyDescent="0.25">
      <c r="A23" s="2">
        <v>6</v>
      </c>
      <c r="B23" s="3" t="s">
        <v>228</v>
      </c>
      <c r="C23" s="18" t="s">
        <v>27</v>
      </c>
      <c r="D23" s="5"/>
      <c r="E23" s="5"/>
      <c r="F23" s="19"/>
      <c r="G23" s="5">
        <v>90.8</v>
      </c>
      <c r="H23" s="5">
        <v>91.8</v>
      </c>
      <c r="I23" s="19">
        <f t="shared" ref="I23:I24" si="9">H23/G23*100-100</f>
        <v>1.1013215859030794</v>
      </c>
      <c r="J23" s="5">
        <v>91.2</v>
      </c>
      <c r="K23" s="5">
        <v>93.2</v>
      </c>
      <c r="L23" s="19">
        <f t="shared" ref="L23:L24" si="10">K23/J23*100-100</f>
        <v>2.1929824561403422</v>
      </c>
      <c r="M23" s="5">
        <v>91.6</v>
      </c>
      <c r="N23" s="5">
        <v>94.5</v>
      </c>
      <c r="O23" s="19">
        <f t="shared" ref="O23:O24" si="11">N23/M23*100-100</f>
        <v>3.165938864628842</v>
      </c>
      <c r="P23" s="19">
        <v>92</v>
      </c>
      <c r="Q23" s="19">
        <v>95.7</v>
      </c>
      <c r="R23" s="19">
        <f t="shared" ref="R23:R24" si="12">Q23/P23*100-100</f>
        <v>4.0217391304347814</v>
      </c>
      <c r="S23" s="19">
        <v>92</v>
      </c>
      <c r="T23" s="19">
        <v>95.7</v>
      </c>
      <c r="U23" s="19">
        <f t="shared" ref="U23:U24" si="13">T23/S23*100-100</f>
        <v>4.0217391304347814</v>
      </c>
    </row>
    <row r="24" spans="1:21" ht="150" x14ac:dyDescent="0.25">
      <c r="A24" s="2">
        <v>7</v>
      </c>
      <c r="B24" s="3" t="s">
        <v>22</v>
      </c>
      <c r="C24" s="18" t="s">
        <v>27</v>
      </c>
      <c r="D24" s="5">
        <v>8.6</v>
      </c>
      <c r="E24" s="5">
        <v>8.6999999999999993</v>
      </c>
      <c r="F24" s="19">
        <f t="shared" ref="F24" si="14">E24/D24*100-100</f>
        <v>1.1627906976744242</v>
      </c>
      <c r="G24" s="5">
        <v>8.6999999999999993</v>
      </c>
      <c r="H24" s="5">
        <v>8.7200000000000006</v>
      </c>
      <c r="I24" s="19">
        <f t="shared" si="9"/>
        <v>0.22988505747127874</v>
      </c>
      <c r="J24" s="5">
        <v>8.6999999999999993</v>
      </c>
      <c r="K24" s="5">
        <v>8.9</v>
      </c>
      <c r="L24" s="19">
        <f t="shared" si="10"/>
        <v>2.2988505747126595</v>
      </c>
      <c r="M24" s="5">
        <v>8.9</v>
      </c>
      <c r="N24" s="5">
        <v>9</v>
      </c>
      <c r="O24" s="19">
        <f t="shared" si="11"/>
        <v>1.1235955056179847</v>
      </c>
      <c r="P24" s="5">
        <v>9</v>
      </c>
      <c r="Q24" s="5">
        <v>9</v>
      </c>
      <c r="R24" s="19">
        <f t="shared" si="12"/>
        <v>0</v>
      </c>
      <c r="S24" s="5">
        <v>9</v>
      </c>
      <c r="T24" s="5">
        <v>9</v>
      </c>
      <c r="U24" s="19">
        <f t="shared" si="13"/>
        <v>0</v>
      </c>
    </row>
    <row r="25" spans="1:21" x14ac:dyDescent="0.25">
      <c r="A25" s="48" t="s">
        <v>30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spans="1:21" x14ac:dyDescent="0.25">
      <c r="A26" s="41" t="s">
        <v>31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 ht="60" x14ac:dyDescent="0.25">
      <c r="A27" s="2">
        <v>8</v>
      </c>
      <c r="B27" s="3" t="s">
        <v>8</v>
      </c>
      <c r="C27" s="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33" x14ac:dyDescent="0.25">
      <c r="A28" s="4"/>
      <c r="B28" s="3" t="s">
        <v>9</v>
      </c>
      <c r="C28" s="4" t="s">
        <v>23</v>
      </c>
      <c r="D28" s="5">
        <v>0.6</v>
      </c>
      <c r="E28" s="5">
        <v>1.206</v>
      </c>
      <c r="F28" s="19">
        <f>E28/D28*100-100</f>
        <v>101.00000000000003</v>
      </c>
      <c r="G28" s="5">
        <v>0.6</v>
      </c>
      <c r="H28" s="5">
        <v>0.64100000000000001</v>
      </c>
      <c r="I28" s="19">
        <f>H28/G28*100-100</f>
        <v>6.8333333333333428</v>
      </c>
      <c r="J28" s="5">
        <v>0.6</v>
      </c>
      <c r="K28" s="5">
        <v>0.63800000000000001</v>
      </c>
      <c r="L28" s="19">
        <f>K28/J28*100-100</f>
        <v>6.3333333333333428</v>
      </c>
      <c r="M28" s="5">
        <v>0.6</v>
      </c>
      <c r="N28" s="5">
        <v>0.97799999999999998</v>
      </c>
      <c r="O28" s="6">
        <f>N28/M28*100-100</f>
        <v>63</v>
      </c>
      <c r="P28" s="6">
        <v>0.6</v>
      </c>
      <c r="Q28" s="5">
        <v>0.68300000000000005</v>
      </c>
      <c r="R28" s="6">
        <f>Q28/P28*100-100</f>
        <v>13.833333333333343</v>
      </c>
      <c r="S28" s="7">
        <f>D28+G28+J28+M28+P28</f>
        <v>3</v>
      </c>
      <c r="T28" s="8">
        <f>E28+H28+K28+N28+Q28</f>
        <v>4.1459999999999999</v>
      </c>
      <c r="U28" s="6">
        <f t="shared" ref="U28:U33" si="15">T28/S28*100-100</f>
        <v>38.199999999999989</v>
      </c>
    </row>
    <row r="29" spans="1:21" ht="33" x14ac:dyDescent="0.25">
      <c r="A29" s="4"/>
      <c r="B29" s="3" t="s">
        <v>10</v>
      </c>
      <c r="C29" s="4" t="s">
        <v>23</v>
      </c>
      <c r="D29" s="5"/>
      <c r="E29" s="5"/>
      <c r="F29" s="19"/>
      <c r="G29" s="5"/>
      <c r="H29" s="5"/>
      <c r="I29" s="19"/>
      <c r="J29" s="5">
        <v>1.67</v>
      </c>
      <c r="K29" s="5">
        <v>1.67</v>
      </c>
      <c r="L29" s="19">
        <f>K29/J29*100-100</f>
        <v>0</v>
      </c>
      <c r="M29" s="7">
        <v>1.7</v>
      </c>
      <c r="N29" s="7">
        <v>2.35</v>
      </c>
      <c r="O29" s="6">
        <f>N29/M29*100-100</f>
        <v>38.235294117647072</v>
      </c>
      <c r="P29" s="5">
        <v>1.71</v>
      </c>
      <c r="Q29" s="5">
        <v>1.73</v>
      </c>
      <c r="R29" s="6">
        <f>Q29/P29*100-100</f>
        <v>1.1695906432748586</v>
      </c>
      <c r="S29" s="7">
        <f>D29+G29+J29+M29+P29</f>
        <v>5.08</v>
      </c>
      <c r="T29" s="8">
        <f>E29+H29+K29+N29+Q29</f>
        <v>5.75</v>
      </c>
      <c r="U29" s="6">
        <f t="shared" si="15"/>
        <v>13.188976377952756</v>
      </c>
    </row>
    <row r="30" spans="1:21" ht="30" x14ac:dyDescent="0.25">
      <c r="A30" s="4"/>
      <c r="B30" s="3" t="s">
        <v>214</v>
      </c>
      <c r="C30" s="4" t="s">
        <v>23</v>
      </c>
      <c r="D30" s="5"/>
      <c r="E30" s="5"/>
      <c r="F30" s="19"/>
      <c r="G30" s="5"/>
      <c r="H30" s="5"/>
      <c r="I30" s="19"/>
      <c r="J30" s="5"/>
      <c r="K30" s="5"/>
      <c r="L30" s="19"/>
      <c r="M30" s="7"/>
      <c r="N30" s="7"/>
      <c r="O30" s="6"/>
      <c r="P30" s="5">
        <v>10</v>
      </c>
      <c r="Q30" s="5">
        <v>83.2</v>
      </c>
      <c r="R30" s="6">
        <f>Q30/P30*100-100</f>
        <v>732</v>
      </c>
      <c r="S30" s="5">
        <v>10</v>
      </c>
      <c r="T30" s="5">
        <v>83.2</v>
      </c>
      <c r="U30" s="6">
        <f t="shared" si="15"/>
        <v>732</v>
      </c>
    </row>
    <row r="31" spans="1:21" ht="249" customHeight="1" x14ac:dyDescent="0.25">
      <c r="A31" s="4"/>
      <c r="B31" s="3" t="s">
        <v>32</v>
      </c>
      <c r="C31" s="3" t="s">
        <v>23</v>
      </c>
      <c r="D31" s="20"/>
      <c r="E31" s="20">
        <v>7.8</v>
      </c>
      <c r="F31" s="20"/>
      <c r="G31" s="20"/>
      <c r="H31" s="20"/>
      <c r="I31" s="19"/>
      <c r="J31" s="5">
        <v>2.5</v>
      </c>
      <c r="K31" s="6">
        <v>0</v>
      </c>
      <c r="L31" s="19">
        <f t="shared" ref="L31:L42" si="16">K31/J31*100-100</f>
        <v>-100</v>
      </c>
      <c r="M31" s="5">
        <v>2.5</v>
      </c>
      <c r="N31" s="6">
        <v>0</v>
      </c>
      <c r="O31" s="6">
        <f>N31/M31*100-100</f>
        <v>-100</v>
      </c>
      <c r="P31" s="6">
        <v>2.5</v>
      </c>
      <c r="Q31" s="6">
        <v>0</v>
      </c>
      <c r="R31" s="6">
        <f>Q31/P31*100-100</f>
        <v>-100</v>
      </c>
      <c r="S31" s="7">
        <f>J31+M31+P31</f>
        <v>7.5</v>
      </c>
      <c r="T31" s="7">
        <f>K31+N31+Q31+E31</f>
        <v>7.8</v>
      </c>
      <c r="U31" s="6">
        <f t="shared" si="15"/>
        <v>4</v>
      </c>
    </row>
    <row r="32" spans="1:21" ht="60" x14ac:dyDescent="0.25">
      <c r="A32" s="4"/>
      <c r="B32" s="3" t="s">
        <v>33</v>
      </c>
      <c r="C32" s="3" t="s">
        <v>23</v>
      </c>
      <c r="D32" s="20"/>
      <c r="E32" s="20"/>
      <c r="F32" s="20"/>
      <c r="G32" s="20"/>
      <c r="H32" s="20"/>
      <c r="I32" s="19"/>
      <c r="J32" s="5">
        <v>2</v>
      </c>
      <c r="K32" s="5">
        <v>27.61</v>
      </c>
      <c r="L32" s="19">
        <f t="shared" si="16"/>
        <v>1280.5</v>
      </c>
      <c r="M32" s="5">
        <v>2</v>
      </c>
      <c r="N32" s="7">
        <v>11.824</v>
      </c>
      <c r="O32" s="19">
        <f t="shared" ref="O32:O38" si="17">N32/M32*100-100</f>
        <v>491.20000000000005</v>
      </c>
      <c r="P32" s="5">
        <v>1</v>
      </c>
      <c r="Q32" s="19">
        <v>11.2</v>
      </c>
      <c r="R32" s="19">
        <f t="shared" ref="R32" si="18">Q32/P32*100-100</f>
        <v>1020</v>
      </c>
      <c r="S32" s="5">
        <f>D32+G32+J32+M32+P32</f>
        <v>5</v>
      </c>
      <c r="T32" s="7">
        <f>E32+H32+K32+N32+Q32</f>
        <v>50.634</v>
      </c>
      <c r="U32" s="6">
        <f t="shared" si="15"/>
        <v>912.68</v>
      </c>
    </row>
    <row r="33" spans="1:21" ht="45" x14ac:dyDescent="0.25">
      <c r="A33" s="4"/>
      <c r="B33" s="3" t="s">
        <v>34</v>
      </c>
      <c r="C33" s="3" t="s">
        <v>23</v>
      </c>
      <c r="D33" s="20"/>
      <c r="E33" s="20"/>
      <c r="F33" s="20"/>
      <c r="G33" s="5">
        <v>5</v>
      </c>
      <c r="H33" s="5" t="s">
        <v>41</v>
      </c>
      <c r="I33" s="5">
        <v>251016</v>
      </c>
      <c r="J33" s="5">
        <v>10</v>
      </c>
      <c r="K33" s="5">
        <v>4.6100000000000003</v>
      </c>
      <c r="L33" s="19">
        <f t="shared" si="16"/>
        <v>-53.9</v>
      </c>
      <c r="M33" s="5">
        <v>3</v>
      </c>
      <c r="N33" s="5">
        <v>4.1509999999999998</v>
      </c>
      <c r="O33" s="19">
        <f t="shared" si="17"/>
        <v>38.366666666666674</v>
      </c>
      <c r="P33" s="19">
        <v>5.5</v>
      </c>
      <c r="Q33" s="19">
        <v>19.5</v>
      </c>
      <c r="R33" s="19">
        <f t="shared" ref="R33" si="19">Q33/P33*100-100</f>
        <v>254.54545454545456</v>
      </c>
      <c r="S33" s="22">
        <f>D33+G33+J33+M33+P33</f>
        <v>23.5</v>
      </c>
      <c r="T33" s="22">
        <v>12584.06</v>
      </c>
      <c r="U33" s="6">
        <f t="shared" si="15"/>
        <v>53449.191489361707</v>
      </c>
    </row>
    <row r="34" spans="1:21" ht="45" x14ac:dyDescent="0.25">
      <c r="A34" s="4"/>
      <c r="B34" s="3" t="s">
        <v>35</v>
      </c>
      <c r="C34" s="3" t="s">
        <v>23</v>
      </c>
      <c r="D34" s="20"/>
      <c r="E34" s="20"/>
      <c r="F34" s="20"/>
      <c r="G34" s="20"/>
      <c r="H34" s="20"/>
      <c r="I34" s="19"/>
      <c r="J34" s="5">
        <v>1</v>
      </c>
      <c r="K34" s="5">
        <v>0</v>
      </c>
      <c r="L34" s="19">
        <f t="shared" si="16"/>
        <v>-100</v>
      </c>
      <c r="M34" s="7"/>
      <c r="N34" s="7"/>
      <c r="O34" s="6"/>
      <c r="P34" s="6"/>
      <c r="Q34" s="6"/>
      <c r="R34" s="6"/>
      <c r="S34" s="5">
        <v>1</v>
      </c>
      <c r="T34" s="5">
        <v>0</v>
      </c>
      <c r="U34" s="19">
        <f t="shared" ref="U34:U38" si="20">T34/S34*100-100</f>
        <v>-100</v>
      </c>
    </row>
    <row r="35" spans="1:21" ht="45" x14ac:dyDescent="0.25">
      <c r="A35" s="4"/>
      <c r="B35" s="3" t="s">
        <v>217</v>
      </c>
      <c r="C35" s="3" t="s">
        <v>23</v>
      </c>
      <c r="D35" s="34"/>
      <c r="E35" s="34"/>
      <c r="F35" s="34"/>
      <c r="G35" s="34"/>
      <c r="H35" s="34"/>
      <c r="I35" s="19"/>
      <c r="J35" s="5"/>
      <c r="K35" s="5"/>
      <c r="L35" s="19"/>
      <c r="M35" s="7"/>
      <c r="N35" s="7"/>
      <c r="O35" s="6"/>
      <c r="P35" s="6">
        <v>5.5</v>
      </c>
      <c r="Q35" s="6">
        <v>8.6999999999999993</v>
      </c>
      <c r="R35" s="19">
        <f t="shared" ref="R35" si="21">Q35/P35*100-100</f>
        <v>58.181818181818187</v>
      </c>
      <c r="S35" s="6">
        <v>5.5</v>
      </c>
      <c r="T35" s="6">
        <v>8.6999999999999993</v>
      </c>
      <c r="U35" s="19">
        <f t="shared" si="20"/>
        <v>58.181818181818187</v>
      </c>
    </row>
    <row r="36" spans="1:21" ht="75" x14ac:dyDescent="0.25">
      <c r="A36" s="4"/>
      <c r="B36" s="3" t="s">
        <v>39</v>
      </c>
      <c r="C36" s="3" t="s">
        <v>23</v>
      </c>
      <c r="D36" s="20"/>
      <c r="E36" s="20"/>
      <c r="F36" s="20"/>
      <c r="G36" s="20"/>
      <c r="H36" s="20"/>
      <c r="I36" s="19"/>
      <c r="J36" s="20"/>
      <c r="K36" s="20"/>
      <c r="L36" s="19"/>
      <c r="M36" s="5">
        <v>7.5</v>
      </c>
      <c r="N36" s="5">
        <v>4.6779999999999999</v>
      </c>
      <c r="O36" s="19">
        <f t="shared" si="17"/>
        <v>-37.626666666666665</v>
      </c>
      <c r="P36" s="19"/>
      <c r="Q36" s="19"/>
      <c r="R36" s="19"/>
      <c r="S36" s="5">
        <v>7.5</v>
      </c>
      <c r="T36" s="5">
        <v>4.6779999999999999</v>
      </c>
      <c r="U36" s="19">
        <f t="shared" si="20"/>
        <v>-37.626666666666665</v>
      </c>
    </row>
    <row r="37" spans="1:21" ht="45" x14ac:dyDescent="0.25">
      <c r="A37" s="4"/>
      <c r="B37" s="3" t="s">
        <v>36</v>
      </c>
      <c r="C37" s="3" t="s">
        <v>23</v>
      </c>
      <c r="D37" s="20"/>
      <c r="E37" s="20"/>
      <c r="F37" s="20"/>
      <c r="G37" s="20"/>
      <c r="H37" s="20"/>
      <c r="I37" s="19"/>
      <c r="J37" s="5">
        <v>2</v>
      </c>
      <c r="K37" s="5">
        <v>0</v>
      </c>
      <c r="L37" s="19">
        <f t="shared" si="16"/>
        <v>-100</v>
      </c>
      <c r="M37" s="7"/>
      <c r="N37" s="7"/>
      <c r="O37" s="6"/>
      <c r="P37" s="6"/>
      <c r="Q37" s="6"/>
      <c r="R37" s="6"/>
      <c r="S37" s="5">
        <v>2</v>
      </c>
      <c r="T37" s="5">
        <v>0</v>
      </c>
      <c r="U37" s="19">
        <f t="shared" si="20"/>
        <v>-100</v>
      </c>
    </row>
    <row r="38" spans="1:21" ht="30" x14ac:dyDescent="0.25">
      <c r="A38" s="4"/>
      <c r="B38" s="3" t="s">
        <v>40</v>
      </c>
      <c r="C38" s="3" t="s">
        <v>23</v>
      </c>
      <c r="D38" s="20"/>
      <c r="E38" s="20"/>
      <c r="F38" s="20"/>
      <c r="G38" s="20"/>
      <c r="H38" s="20"/>
      <c r="I38" s="19"/>
      <c r="J38" s="20"/>
      <c r="K38" s="20"/>
      <c r="L38" s="19"/>
      <c r="M38" s="5">
        <v>1</v>
      </c>
      <c r="N38" s="5">
        <v>0</v>
      </c>
      <c r="O38" s="19">
        <f t="shared" si="17"/>
        <v>-100</v>
      </c>
      <c r="P38" s="5">
        <v>1</v>
      </c>
      <c r="Q38" s="5">
        <v>0</v>
      </c>
      <c r="R38" s="19">
        <f t="shared" ref="R38:R40" si="22">Q38/P38*100-100</f>
        <v>-100</v>
      </c>
      <c r="S38" s="5">
        <f>M38+P38</f>
        <v>2</v>
      </c>
      <c r="T38" s="5">
        <f>N38+Q38</f>
        <v>0</v>
      </c>
      <c r="U38" s="19">
        <f t="shared" si="20"/>
        <v>-100</v>
      </c>
    </row>
    <row r="39" spans="1:21" x14ac:dyDescent="0.25">
      <c r="A39" s="4"/>
      <c r="B39" s="3" t="s">
        <v>37</v>
      </c>
      <c r="C39" s="3" t="s">
        <v>23</v>
      </c>
      <c r="D39" s="20"/>
      <c r="E39" s="20"/>
      <c r="F39" s="20"/>
      <c r="G39" s="20"/>
      <c r="H39" s="20"/>
      <c r="I39" s="19"/>
      <c r="J39" s="5">
        <v>3</v>
      </c>
      <c r="K39" s="5">
        <v>0</v>
      </c>
      <c r="L39" s="19">
        <f t="shared" si="16"/>
        <v>-100</v>
      </c>
      <c r="M39" s="7"/>
      <c r="N39" s="7"/>
      <c r="O39" s="6"/>
      <c r="P39" s="6"/>
      <c r="Q39" s="6"/>
      <c r="R39" s="6"/>
      <c r="S39" s="5">
        <v>3</v>
      </c>
      <c r="T39" s="5">
        <v>0</v>
      </c>
      <c r="U39" s="19">
        <f t="shared" ref="U39:U40" si="23">T39/S39*100-100</f>
        <v>-100</v>
      </c>
    </row>
    <row r="40" spans="1:21" ht="30" x14ac:dyDescent="0.25">
      <c r="A40" s="4"/>
      <c r="B40" s="3" t="s">
        <v>212</v>
      </c>
      <c r="C40" s="3" t="s">
        <v>216</v>
      </c>
      <c r="D40" s="20"/>
      <c r="E40" s="20"/>
      <c r="F40" s="20"/>
      <c r="G40" s="20"/>
      <c r="H40" s="20"/>
      <c r="I40" s="19"/>
      <c r="J40" s="5"/>
      <c r="K40" s="5"/>
      <c r="L40" s="19"/>
      <c r="M40" s="7"/>
      <c r="N40" s="7"/>
      <c r="O40" s="6"/>
      <c r="P40" s="6">
        <v>10</v>
      </c>
      <c r="Q40" s="6">
        <v>0</v>
      </c>
      <c r="R40" s="19">
        <f t="shared" si="22"/>
        <v>-100</v>
      </c>
      <c r="S40" s="6">
        <v>10</v>
      </c>
      <c r="T40" s="6">
        <v>0</v>
      </c>
      <c r="U40" s="19">
        <f t="shared" si="23"/>
        <v>-100</v>
      </c>
    </row>
    <row r="41" spans="1:21" ht="45" x14ac:dyDescent="0.25">
      <c r="A41" s="4"/>
      <c r="B41" s="3" t="s">
        <v>11</v>
      </c>
      <c r="C41" s="18" t="s">
        <v>24</v>
      </c>
      <c r="D41" s="5">
        <v>10</v>
      </c>
      <c r="E41" s="5">
        <v>47.42</v>
      </c>
      <c r="F41" s="5">
        <f t="shared" ref="F41:F42" si="24">E41/D41*100-100</f>
        <v>374.2</v>
      </c>
      <c r="G41" s="5">
        <v>10</v>
      </c>
      <c r="H41" s="5">
        <v>29.5</v>
      </c>
      <c r="I41" s="19">
        <f t="shared" ref="I41:I50" si="25">H41/G41*100-100</f>
        <v>195</v>
      </c>
      <c r="J41" s="5">
        <v>45</v>
      </c>
      <c r="K41" s="5">
        <v>57.7</v>
      </c>
      <c r="L41" s="19">
        <f t="shared" si="16"/>
        <v>28.222222222222229</v>
      </c>
      <c r="M41" s="5">
        <v>55</v>
      </c>
      <c r="N41" s="5">
        <v>57.2</v>
      </c>
      <c r="O41" s="6">
        <f>N41/M41*100-100</f>
        <v>4</v>
      </c>
      <c r="P41" s="5">
        <v>45</v>
      </c>
      <c r="Q41" s="6">
        <v>32.9</v>
      </c>
      <c r="R41" s="6">
        <f>Q41/P41*100-100</f>
        <v>-26.8888888888889</v>
      </c>
      <c r="S41" s="5">
        <f>D41+G41+J41+M41+P41</f>
        <v>165</v>
      </c>
      <c r="T41" s="5">
        <f>E41+H41+K41+N41+Q41</f>
        <v>224.72</v>
      </c>
      <c r="U41" s="6">
        <f>T41/S41*100-100</f>
        <v>36.193939393939388</v>
      </c>
    </row>
    <row r="42" spans="1:21" ht="45" x14ac:dyDescent="0.25">
      <c r="A42" s="4"/>
      <c r="B42" s="3" t="s">
        <v>38</v>
      </c>
      <c r="C42" s="18" t="s">
        <v>215</v>
      </c>
      <c r="D42" s="5">
        <v>10</v>
      </c>
      <c r="E42" s="5">
        <v>351</v>
      </c>
      <c r="F42" s="5">
        <f t="shared" si="24"/>
        <v>3410</v>
      </c>
      <c r="G42" s="5">
        <v>10</v>
      </c>
      <c r="H42" s="5">
        <v>192.3</v>
      </c>
      <c r="I42" s="19">
        <f t="shared" si="25"/>
        <v>1823</v>
      </c>
      <c r="J42" s="5">
        <v>30</v>
      </c>
      <c r="K42" s="5">
        <v>827.6</v>
      </c>
      <c r="L42" s="19">
        <f t="shared" si="16"/>
        <v>2658.6666666666665</v>
      </c>
      <c r="M42" s="5">
        <v>55</v>
      </c>
      <c r="N42" s="7">
        <v>53.3</v>
      </c>
      <c r="O42" s="6">
        <f>N42/M42*100-100</f>
        <v>-3.0909090909090935</v>
      </c>
      <c r="P42" s="5">
        <v>30</v>
      </c>
      <c r="Q42" s="5">
        <v>12</v>
      </c>
      <c r="R42" s="6">
        <f>Q42/P42*100-100</f>
        <v>-60</v>
      </c>
      <c r="S42" s="5">
        <f>D42+G42+J42+M42+P42</f>
        <v>135</v>
      </c>
      <c r="T42" s="5">
        <f>E42+H42+K42+N42+Q42</f>
        <v>1436.2</v>
      </c>
      <c r="U42" s="6">
        <f>T42/S42*100-100</f>
        <v>963.85185185185173</v>
      </c>
    </row>
    <row r="43" spans="1:21" x14ac:dyDescent="0.25">
      <c r="A43" s="41" t="s">
        <v>42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</row>
    <row r="44" spans="1:21" ht="90" x14ac:dyDescent="0.25">
      <c r="A44" s="2">
        <v>9</v>
      </c>
      <c r="B44" s="3" t="s">
        <v>210</v>
      </c>
      <c r="C44" s="3" t="s">
        <v>48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4">
        <v>5500</v>
      </c>
      <c r="Q44" s="24">
        <v>5500</v>
      </c>
      <c r="R44" s="19">
        <f t="shared" ref="R44" si="26">Q44/P44*100-100</f>
        <v>0</v>
      </c>
      <c r="S44" s="24">
        <v>5500</v>
      </c>
      <c r="T44" s="24">
        <v>5500</v>
      </c>
      <c r="U44" s="19">
        <f t="shared" ref="U44" si="27">T44/S44*100-100</f>
        <v>0</v>
      </c>
    </row>
    <row r="45" spans="1:21" ht="90" x14ac:dyDescent="0.25">
      <c r="A45" s="2">
        <v>10</v>
      </c>
      <c r="B45" s="3" t="s">
        <v>43</v>
      </c>
      <c r="C45" s="3" t="s">
        <v>48</v>
      </c>
      <c r="D45" s="5"/>
      <c r="E45" s="5"/>
      <c r="F45" s="20"/>
      <c r="G45" s="24">
        <v>1000</v>
      </c>
      <c r="H45" s="24">
        <v>1000</v>
      </c>
      <c r="I45" s="19">
        <f t="shared" si="25"/>
        <v>0</v>
      </c>
      <c r="J45" s="5"/>
      <c r="K45" s="5"/>
      <c r="L45" s="19"/>
      <c r="M45" s="9"/>
      <c r="N45" s="9"/>
      <c r="O45" s="9"/>
      <c r="P45" s="9"/>
      <c r="Q45" s="9"/>
      <c r="R45" s="9"/>
      <c r="S45" s="24">
        <v>1000</v>
      </c>
      <c r="T45" s="24">
        <v>1000</v>
      </c>
      <c r="U45" s="19">
        <f t="shared" ref="U45:U50" si="28">T45/S45*100-100</f>
        <v>0</v>
      </c>
    </row>
    <row r="46" spans="1:21" ht="181.5" customHeight="1" x14ac:dyDescent="0.25">
      <c r="A46" s="2">
        <v>11</v>
      </c>
      <c r="B46" s="3" t="s">
        <v>211</v>
      </c>
      <c r="C46" s="3"/>
      <c r="D46" s="5"/>
      <c r="E46" s="5"/>
      <c r="F46" s="20"/>
      <c r="G46" s="24"/>
      <c r="H46" s="24"/>
      <c r="I46" s="19"/>
      <c r="J46" s="5"/>
      <c r="K46" s="5"/>
      <c r="L46" s="19"/>
      <c r="M46" s="9"/>
      <c r="N46" s="9"/>
      <c r="O46" s="9"/>
      <c r="P46" s="5">
        <v>4</v>
      </c>
      <c r="Q46" s="5">
        <v>4</v>
      </c>
      <c r="R46" s="19">
        <f t="shared" ref="R46:R48" si="29">Q46/P46*100-100</f>
        <v>0</v>
      </c>
      <c r="S46" s="5">
        <v>4</v>
      </c>
      <c r="T46" s="5">
        <v>4</v>
      </c>
      <c r="U46" s="19">
        <f t="shared" si="28"/>
        <v>0</v>
      </c>
    </row>
    <row r="47" spans="1:21" ht="165" x14ac:dyDescent="0.25">
      <c r="A47" s="2">
        <v>12</v>
      </c>
      <c r="B47" s="3" t="s">
        <v>44</v>
      </c>
      <c r="C47" s="3"/>
      <c r="D47" s="5"/>
      <c r="E47" s="5"/>
      <c r="F47" s="20"/>
      <c r="G47" s="5"/>
      <c r="H47" s="5"/>
      <c r="I47" s="19"/>
      <c r="J47" s="5">
        <v>1</v>
      </c>
      <c r="K47" s="5">
        <v>1</v>
      </c>
      <c r="L47" s="19">
        <f t="shared" ref="L47:L50" si="30">K47/J47*100-100</f>
        <v>0</v>
      </c>
      <c r="M47" s="5">
        <v>1</v>
      </c>
      <c r="N47" s="5">
        <v>2</v>
      </c>
      <c r="O47" s="19">
        <f t="shared" ref="O47:O48" si="31">N47/M47*100-100</f>
        <v>100</v>
      </c>
      <c r="P47" s="5">
        <v>1</v>
      </c>
      <c r="Q47" s="5">
        <v>1</v>
      </c>
      <c r="R47" s="19">
        <f t="shared" si="29"/>
        <v>0</v>
      </c>
      <c r="S47" s="5">
        <f>J47+M47+P47</f>
        <v>3</v>
      </c>
      <c r="T47" s="5">
        <f>K47+N47+Q47</f>
        <v>4</v>
      </c>
      <c r="U47" s="19">
        <f t="shared" si="28"/>
        <v>33.333333333333314</v>
      </c>
    </row>
    <row r="48" spans="1:21" ht="75" x14ac:dyDescent="0.25">
      <c r="A48" s="2">
        <v>13</v>
      </c>
      <c r="B48" s="3" t="s">
        <v>45</v>
      </c>
      <c r="C48" s="3" t="s">
        <v>49</v>
      </c>
      <c r="D48" s="5">
        <v>120</v>
      </c>
      <c r="E48" s="5">
        <v>120</v>
      </c>
      <c r="F48" s="19">
        <f t="shared" ref="F48:F49" si="32">E48/D48*100-100</f>
        <v>0</v>
      </c>
      <c r="G48" s="5">
        <v>120</v>
      </c>
      <c r="H48" s="5">
        <v>160</v>
      </c>
      <c r="I48" s="19">
        <f t="shared" si="25"/>
        <v>33.333333333333314</v>
      </c>
      <c r="J48" s="5">
        <v>120</v>
      </c>
      <c r="K48" s="5">
        <v>120</v>
      </c>
      <c r="L48" s="19">
        <f t="shared" si="30"/>
        <v>0</v>
      </c>
      <c r="M48" s="5">
        <v>120</v>
      </c>
      <c r="N48" s="5">
        <v>340.9</v>
      </c>
      <c r="O48" s="19">
        <f t="shared" si="31"/>
        <v>184.08333333333331</v>
      </c>
      <c r="P48" s="5">
        <v>120</v>
      </c>
      <c r="Q48" s="5">
        <v>143</v>
      </c>
      <c r="R48" s="19">
        <f t="shared" si="29"/>
        <v>19.166666666666671</v>
      </c>
      <c r="S48" s="5">
        <f>D48+G48+J48+M48+P48</f>
        <v>600</v>
      </c>
      <c r="T48" s="5">
        <f>E48+H48+K48+N48+Q48</f>
        <v>883.9</v>
      </c>
      <c r="U48" s="19">
        <f t="shared" si="28"/>
        <v>47.316666666666663</v>
      </c>
    </row>
    <row r="49" spans="1:21" ht="75" x14ac:dyDescent="0.25">
      <c r="A49" s="2">
        <v>14</v>
      </c>
      <c r="B49" s="3" t="s">
        <v>46</v>
      </c>
      <c r="C49" s="3" t="s">
        <v>50</v>
      </c>
      <c r="D49" s="24">
        <v>1000</v>
      </c>
      <c r="E49" s="5">
        <v>663</v>
      </c>
      <c r="F49" s="19">
        <f t="shared" si="32"/>
        <v>-33.700000000000003</v>
      </c>
      <c r="G49" s="24">
        <v>1000</v>
      </c>
      <c r="H49" s="25">
        <v>1272.7</v>
      </c>
      <c r="I49" s="19">
        <f t="shared" si="25"/>
        <v>27.269999999999996</v>
      </c>
      <c r="J49" s="5" t="s">
        <v>51</v>
      </c>
      <c r="K49" s="25">
        <v>1000.9</v>
      </c>
      <c r="L49" s="19">
        <v>0.09</v>
      </c>
      <c r="M49" s="5" t="s">
        <v>51</v>
      </c>
      <c r="N49" s="25">
        <v>1067.5</v>
      </c>
      <c r="O49" s="19">
        <v>6.7</v>
      </c>
      <c r="P49" s="19">
        <v>900</v>
      </c>
      <c r="Q49" s="19">
        <v>900</v>
      </c>
      <c r="R49" s="19">
        <v>6.7</v>
      </c>
      <c r="S49" s="22">
        <v>4900</v>
      </c>
      <c r="T49" s="22">
        <f>E49+H49+K49+N49+Q49</f>
        <v>4904.1000000000004</v>
      </c>
      <c r="U49" s="19">
        <f t="shared" si="28"/>
        <v>8.3673469387761656E-2</v>
      </c>
    </row>
    <row r="50" spans="1:21" ht="75" x14ac:dyDescent="0.25">
      <c r="A50" s="2">
        <v>15</v>
      </c>
      <c r="B50" s="3" t="s">
        <v>47</v>
      </c>
      <c r="C50" s="3" t="s">
        <v>27</v>
      </c>
      <c r="D50" s="5"/>
      <c r="E50" s="5"/>
      <c r="F50" s="20"/>
      <c r="G50" s="5">
        <v>5</v>
      </c>
      <c r="H50" s="5">
        <v>5</v>
      </c>
      <c r="I50" s="19">
        <f t="shared" si="25"/>
        <v>0</v>
      </c>
      <c r="J50" s="5">
        <v>5</v>
      </c>
      <c r="K50" s="5">
        <v>5</v>
      </c>
      <c r="L50" s="19">
        <f t="shared" si="30"/>
        <v>0</v>
      </c>
      <c r="M50" s="5">
        <v>5</v>
      </c>
      <c r="N50" s="5">
        <v>5</v>
      </c>
      <c r="O50" s="19">
        <f t="shared" ref="O50" si="33">N50/M50*100-100</f>
        <v>0</v>
      </c>
      <c r="P50" s="5">
        <v>5</v>
      </c>
      <c r="Q50" s="5">
        <v>5</v>
      </c>
      <c r="R50" s="19">
        <f t="shared" ref="R50" si="34">Q50/P50*100-100</f>
        <v>0</v>
      </c>
      <c r="S50" s="5">
        <v>5</v>
      </c>
      <c r="T50" s="5">
        <v>5</v>
      </c>
      <c r="U50" s="19">
        <f t="shared" si="28"/>
        <v>0</v>
      </c>
    </row>
    <row r="51" spans="1:21" x14ac:dyDescent="0.25">
      <c r="A51" s="42" t="s">
        <v>52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</row>
    <row r="52" spans="1:21" x14ac:dyDescent="0.25">
      <c r="A52" s="46" t="s">
        <v>53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spans="1:21" ht="190.5" customHeight="1" x14ac:dyDescent="0.25">
      <c r="A53" s="2">
        <v>16</v>
      </c>
      <c r="B53" s="3" t="s">
        <v>91</v>
      </c>
      <c r="C53" s="3"/>
      <c r="D53" s="5">
        <v>36</v>
      </c>
      <c r="E53" s="5">
        <v>36</v>
      </c>
      <c r="F53" s="19">
        <f t="shared" ref="F53" si="35">E53/D53*100-100</f>
        <v>0</v>
      </c>
      <c r="G53" s="5">
        <v>38</v>
      </c>
      <c r="H53" s="5">
        <v>36</v>
      </c>
      <c r="I53" s="19">
        <f t="shared" ref="I53" si="36">H53/G53*100-100</f>
        <v>-5.2631578947368496</v>
      </c>
      <c r="J53" s="5">
        <v>43</v>
      </c>
      <c r="K53" s="5">
        <v>43</v>
      </c>
      <c r="L53" s="19">
        <f t="shared" ref="L53" si="37">K53/J53*100-100</f>
        <v>0</v>
      </c>
      <c r="M53" s="5">
        <f>M54+M55+M56+M57+M58+M59+M60</f>
        <v>59</v>
      </c>
      <c r="N53" s="5">
        <f>N54+N55+N56+N57+N58+N59+N60</f>
        <v>58</v>
      </c>
      <c r="O53" s="19">
        <f t="shared" ref="O53:O61" si="38">N53/M53*100-100</f>
        <v>-1.6949152542372872</v>
      </c>
      <c r="P53" s="5">
        <f>P54+P55+P56+P57+P58+P59+P60</f>
        <v>67</v>
      </c>
      <c r="Q53" s="5">
        <f>Q54+Q55+Q56+Q57+Q58+Q59+Q60</f>
        <v>67</v>
      </c>
      <c r="R53" s="19">
        <f t="shared" ref="R53:R61" si="39">Q53/P53*100-100</f>
        <v>0</v>
      </c>
      <c r="S53" s="5">
        <f>S54+S55+S56+S57+S58+S59+S60</f>
        <v>67</v>
      </c>
      <c r="T53" s="5">
        <f>T54+T55+T56+T57+T58+T59+T60</f>
        <v>67</v>
      </c>
      <c r="U53" s="19">
        <f t="shared" ref="U53:U60" si="40">T53/S53*100-100</f>
        <v>0</v>
      </c>
    </row>
    <row r="54" spans="1:21" ht="153.75" customHeight="1" x14ac:dyDescent="0.25">
      <c r="A54" s="2"/>
      <c r="B54" s="3" t="s">
        <v>15</v>
      </c>
      <c r="C54" s="3"/>
      <c r="D54" s="5"/>
      <c r="E54" s="5"/>
      <c r="F54" s="20"/>
      <c r="G54" s="5"/>
      <c r="H54" s="5"/>
      <c r="I54" s="19"/>
      <c r="J54" s="5"/>
      <c r="K54" s="5"/>
      <c r="L54" s="19"/>
      <c r="M54" s="5">
        <v>9</v>
      </c>
      <c r="N54" s="5">
        <v>9</v>
      </c>
      <c r="O54" s="19">
        <f t="shared" si="38"/>
        <v>0</v>
      </c>
      <c r="P54" s="5">
        <v>12</v>
      </c>
      <c r="Q54" s="5">
        <v>11</v>
      </c>
      <c r="R54" s="19">
        <f t="shared" si="39"/>
        <v>-8.3333333333333428</v>
      </c>
      <c r="S54" s="5">
        <v>12</v>
      </c>
      <c r="T54" s="5">
        <v>11</v>
      </c>
      <c r="U54" s="19">
        <f t="shared" si="40"/>
        <v>-8.3333333333333428</v>
      </c>
    </row>
    <row r="55" spans="1:21" ht="30" x14ac:dyDescent="0.25">
      <c r="A55" s="2"/>
      <c r="B55" s="3" t="s">
        <v>16</v>
      </c>
      <c r="C55" s="3"/>
      <c r="D55" s="5"/>
      <c r="E55" s="5"/>
      <c r="F55" s="20"/>
      <c r="G55" s="5"/>
      <c r="H55" s="5"/>
      <c r="I55" s="19"/>
      <c r="J55" s="5"/>
      <c r="K55" s="5"/>
      <c r="L55" s="19"/>
      <c r="M55" s="5">
        <v>12</v>
      </c>
      <c r="N55" s="5">
        <v>12</v>
      </c>
      <c r="O55" s="19">
        <f t="shared" si="38"/>
        <v>0</v>
      </c>
      <c r="P55" s="5">
        <v>13</v>
      </c>
      <c r="Q55" s="5">
        <v>13</v>
      </c>
      <c r="R55" s="19">
        <f t="shared" si="39"/>
        <v>0</v>
      </c>
      <c r="S55" s="5">
        <v>13</v>
      </c>
      <c r="T55" s="5">
        <v>13</v>
      </c>
      <c r="U55" s="19">
        <f t="shared" si="40"/>
        <v>0</v>
      </c>
    </row>
    <row r="56" spans="1:21" ht="30" x14ac:dyDescent="0.25">
      <c r="A56" s="2"/>
      <c r="B56" s="3" t="s">
        <v>17</v>
      </c>
      <c r="C56" s="3"/>
      <c r="D56" s="5"/>
      <c r="E56" s="5"/>
      <c r="F56" s="20"/>
      <c r="G56" s="5"/>
      <c r="H56" s="5"/>
      <c r="I56" s="19"/>
      <c r="J56" s="5"/>
      <c r="K56" s="5"/>
      <c r="L56" s="19"/>
      <c r="M56" s="5">
        <v>8</v>
      </c>
      <c r="N56" s="5">
        <v>7</v>
      </c>
      <c r="O56" s="19">
        <f t="shared" si="38"/>
        <v>-12.5</v>
      </c>
      <c r="P56" s="5">
        <v>8</v>
      </c>
      <c r="Q56" s="5">
        <v>8</v>
      </c>
      <c r="R56" s="19">
        <f t="shared" si="39"/>
        <v>0</v>
      </c>
      <c r="S56" s="5">
        <v>8</v>
      </c>
      <c r="T56" s="5">
        <v>8</v>
      </c>
      <c r="U56" s="19">
        <f t="shared" si="40"/>
        <v>0</v>
      </c>
    </row>
    <row r="57" spans="1:21" ht="30" x14ac:dyDescent="0.25">
      <c r="A57" s="2"/>
      <c r="B57" s="3" t="s">
        <v>18</v>
      </c>
      <c r="C57" s="3"/>
      <c r="D57" s="5"/>
      <c r="E57" s="5"/>
      <c r="F57" s="20"/>
      <c r="G57" s="5"/>
      <c r="H57" s="5"/>
      <c r="I57" s="19"/>
      <c r="J57" s="5"/>
      <c r="K57" s="5"/>
      <c r="L57" s="19"/>
      <c r="M57" s="5">
        <v>6</v>
      </c>
      <c r="N57" s="5">
        <v>6</v>
      </c>
      <c r="O57" s="19">
        <f t="shared" si="38"/>
        <v>0</v>
      </c>
      <c r="P57" s="5">
        <v>8</v>
      </c>
      <c r="Q57" s="5">
        <v>8</v>
      </c>
      <c r="R57" s="19">
        <f t="shared" si="39"/>
        <v>0</v>
      </c>
      <c r="S57" s="5">
        <v>8</v>
      </c>
      <c r="T57" s="5">
        <v>8</v>
      </c>
      <c r="U57" s="19">
        <f t="shared" si="40"/>
        <v>0</v>
      </c>
    </row>
    <row r="58" spans="1:21" ht="30" x14ac:dyDescent="0.25">
      <c r="A58" s="4"/>
      <c r="B58" s="3" t="s">
        <v>19</v>
      </c>
      <c r="C58" s="3"/>
      <c r="D58" s="5"/>
      <c r="E58" s="5"/>
      <c r="F58" s="20"/>
      <c r="G58" s="5"/>
      <c r="H58" s="5"/>
      <c r="I58" s="19"/>
      <c r="J58" s="5"/>
      <c r="K58" s="5"/>
      <c r="L58" s="19"/>
      <c r="M58" s="5">
        <v>9</v>
      </c>
      <c r="N58" s="5">
        <v>9</v>
      </c>
      <c r="O58" s="19">
        <f t="shared" si="38"/>
        <v>0</v>
      </c>
      <c r="P58" s="5">
        <v>11</v>
      </c>
      <c r="Q58" s="5">
        <v>11</v>
      </c>
      <c r="R58" s="19">
        <f t="shared" si="39"/>
        <v>0</v>
      </c>
      <c r="S58" s="5">
        <v>11</v>
      </c>
      <c r="T58" s="5">
        <v>11</v>
      </c>
      <c r="U58" s="19">
        <f t="shared" si="40"/>
        <v>0</v>
      </c>
    </row>
    <row r="59" spans="1:21" ht="30" x14ac:dyDescent="0.25">
      <c r="A59" s="4"/>
      <c r="B59" s="3" t="s">
        <v>20</v>
      </c>
      <c r="C59" s="3"/>
      <c r="D59" s="5"/>
      <c r="E59" s="5"/>
      <c r="F59" s="20"/>
      <c r="G59" s="5"/>
      <c r="H59" s="5"/>
      <c r="I59" s="19"/>
      <c r="J59" s="5"/>
      <c r="K59" s="5"/>
      <c r="L59" s="19"/>
      <c r="M59" s="5">
        <v>7</v>
      </c>
      <c r="N59" s="5">
        <v>7</v>
      </c>
      <c r="O59" s="19">
        <f t="shared" si="38"/>
        <v>0</v>
      </c>
      <c r="P59" s="5">
        <v>7</v>
      </c>
      <c r="Q59" s="5">
        <v>8</v>
      </c>
      <c r="R59" s="19">
        <f t="shared" si="39"/>
        <v>14.285714285714278</v>
      </c>
      <c r="S59" s="5">
        <v>7</v>
      </c>
      <c r="T59" s="5">
        <v>8</v>
      </c>
      <c r="U59" s="19">
        <f t="shared" si="40"/>
        <v>14.285714285714278</v>
      </c>
    </row>
    <row r="60" spans="1:21" x14ac:dyDescent="0.25">
      <c r="A60" s="4"/>
      <c r="B60" s="3" t="s">
        <v>21</v>
      </c>
      <c r="C60" s="3"/>
      <c r="D60" s="5"/>
      <c r="E60" s="5"/>
      <c r="F60" s="20"/>
      <c r="G60" s="5"/>
      <c r="H60" s="5"/>
      <c r="I60" s="19"/>
      <c r="J60" s="5"/>
      <c r="K60" s="5"/>
      <c r="L60" s="19"/>
      <c r="M60" s="5">
        <v>8</v>
      </c>
      <c r="N60" s="5">
        <v>8</v>
      </c>
      <c r="O60" s="19">
        <f t="shared" si="38"/>
        <v>0</v>
      </c>
      <c r="P60" s="5">
        <v>8</v>
      </c>
      <c r="Q60" s="5">
        <v>8</v>
      </c>
      <c r="R60" s="19">
        <f t="shared" si="39"/>
        <v>0</v>
      </c>
      <c r="S60" s="5">
        <v>8</v>
      </c>
      <c r="T60" s="5">
        <v>8</v>
      </c>
      <c r="U60" s="19">
        <f t="shared" si="40"/>
        <v>0</v>
      </c>
    </row>
    <row r="61" spans="1:21" ht="75" x14ac:dyDescent="0.25">
      <c r="A61" s="2">
        <v>17</v>
      </c>
      <c r="B61" s="3" t="s">
        <v>54</v>
      </c>
      <c r="C61" s="5" t="s">
        <v>27</v>
      </c>
      <c r="D61" s="5">
        <v>72</v>
      </c>
      <c r="E61" s="5">
        <v>71</v>
      </c>
      <c r="F61" s="19">
        <f t="shared" ref="F61:F62" si="41">E61/D61*100-100</f>
        <v>-1.3888888888888857</v>
      </c>
      <c r="G61" s="5">
        <v>76</v>
      </c>
      <c r="H61" s="5">
        <v>71</v>
      </c>
      <c r="I61" s="19">
        <f t="shared" ref="I61" si="42">H61/G61*100-100</f>
        <v>-6.5789473684210549</v>
      </c>
      <c r="J61" s="5">
        <v>80</v>
      </c>
      <c r="K61" s="5">
        <v>80</v>
      </c>
      <c r="L61" s="19">
        <f t="shared" ref="L61" si="43">K61/J61*100-100</f>
        <v>0</v>
      </c>
      <c r="M61" s="5">
        <v>97</v>
      </c>
      <c r="N61" s="5">
        <v>97</v>
      </c>
      <c r="O61" s="19">
        <f t="shared" si="38"/>
        <v>0</v>
      </c>
      <c r="P61" s="19">
        <v>100</v>
      </c>
      <c r="Q61" s="19">
        <v>100</v>
      </c>
      <c r="R61" s="19">
        <f t="shared" si="39"/>
        <v>0</v>
      </c>
      <c r="S61" s="19">
        <v>100</v>
      </c>
      <c r="T61" s="19">
        <v>100</v>
      </c>
      <c r="U61" s="19">
        <f t="shared" ref="U61:U63" si="44">T61/S61*100-100</f>
        <v>0</v>
      </c>
    </row>
    <row r="62" spans="1:21" ht="240" x14ac:dyDescent="0.25">
      <c r="A62" s="2">
        <v>18</v>
      </c>
      <c r="B62" s="3" t="s">
        <v>55</v>
      </c>
      <c r="C62" s="3"/>
      <c r="D62" s="5">
        <v>2</v>
      </c>
      <c r="E62" s="5">
        <v>2</v>
      </c>
      <c r="F62" s="19">
        <f t="shared" si="41"/>
        <v>0</v>
      </c>
      <c r="G62" s="5"/>
      <c r="H62" s="5"/>
      <c r="I62" s="19"/>
      <c r="J62" s="5"/>
      <c r="K62" s="5"/>
      <c r="L62" s="19"/>
      <c r="M62" s="9"/>
      <c r="N62" s="9"/>
      <c r="O62" s="9"/>
      <c r="P62" s="9"/>
      <c r="Q62" s="9"/>
      <c r="R62" s="9"/>
      <c r="S62" s="5">
        <v>2</v>
      </c>
      <c r="T62" s="5">
        <v>2</v>
      </c>
      <c r="U62" s="19">
        <f t="shared" si="44"/>
        <v>0</v>
      </c>
    </row>
    <row r="63" spans="1:21" ht="210" x14ac:dyDescent="0.25">
      <c r="A63" s="2">
        <v>19</v>
      </c>
      <c r="B63" s="3" t="s">
        <v>56</v>
      </c>
      <c r="C63" s="3"/>
      <c r="D63" s="5"/>
      <c r="E63" s="5"/>
      <c r="F63" s="20"/>
      <c r="G63" s="5">
        <v>2</v>
      </c>
      <c r="H63" s="5">
        <v>2</v>
      </c>
      <c r="I63" s="19">
        <f t="shared" ref="I63" si="45">H63/G63*100-100</f>
        <v>0</v>
      </c>
      <c r="J63" s="5"/>
      <c r="K63" s="5"/>
      <c r="L63" s="19"/>
      <c r="M63" s="9"/>
      <c r="N63" s="9"/>
      <c r="O63" s="9"/>
      <c r="P63" s="9"/>
      <c r="Q63" s="9"/>
      <c r="R63" s="9"/>
      <c r="S63" s="5">
        <v>2</v>
      </c>
      <c r="T63" s="5">
        <v>2</v>
      </c>
      <c r="U63" s="19">
        <f t="shared" si="44"/>
        <v>0</v>
      </c>
    </row>
    <row r="64" spans="1:21" x14ac:dyDescent="0.25">
      <c r="A64" s="46" t="s">
        <v>57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1:21" ht="189.75" customHeight="1" x14ac:dyDescent="0.25">
      <c r="A65" s="2">
        <v>20</v>
      </c>
      <c r="B65" s="3" t="s">
        <v>58</v>
      </c>
      <c r="C65" s="3" t="s">
        <v>27</v>
      </c>
      <c r="D65" s="5">
        <v>100</v>
      </c>
      <c r="E65" s="5">
        <v>62.5</v>
      </c>
      <c r="F65" s="19">
        <f t="shared" ref="F65" si="46">E65/D65*100-100</f>
        <v>-37.5</v>
      </c>
      <c r="G65" s="5"/>
      <c r="H65" s="5"/>
      <c r="I65" s="19"/>
      <c r="J65" s="5"/>
      <c r="K65" s="5"/>
      <c r="L65" s="19"/>
      <c r="M65" s="9"/>
      <c r="N65" s="9"/>
      <c r="O65" s="9"/>
      <c r="P65" s="9"/>
      <c r="Q65" s="9"/>
      <c r="R65" s="9"/>
      <c r="S65" s="5">
        <v>100</v>
      </c>
      <c r="T65" s="5">
        <v>62.5</v>
      </c>
      <c r="U65" s="19">
        <f t="shared" ref="U65:U68" si="47">T65/S65*100-100</f>
        <v>-37.5</v>
      </c>
    </row>
    <row r="66" spans="1:21" ht="243.75" customHeight="1" x14ac:dyDescent="0.25">
      <c r="A66" s="2">
        <v>21</v>
      </c>
      <c r="B66" s="3" t="s">
        <v>59</v>
      </c>
      <c r="C66" s="3" t="s">
        <v>27</v>
      </c>
      <c r="D66" s="5"/>
      <c r="E66" s="5"/>
      <c r="F66" s="20"/>
      <c r="G66" s="5">
        <v>100</v>
      </c>
      <c r="H66" s="5">
        <v>100</v>
      </c>
      <c r="I66" s="19">
        <f t="shared" ref="I66" si="48">H66/G66*100-100</f>
        <v>0</v>
      </c>
      <c r="J66" s="5">
        <v>100</v>
      </c>
      <c r="K66" s="5">
        <v>100</v>
      </c>
      <c r="L66" s="19">
        <f t="shared" ref="L66" si="49">K66/J66*100-100</f>
        <v>0</v>
      </c>
      <c r="M66" s="5">
        <v>100</v>
      </c>
      <c r="N66" s="5">
        <v>100</v>
      </c>
      <c r="O66" s="19">
        <f t="shared" ref="O66" si="50">N66/M66*100-100</f>
        <v>0</v>
      </c>
      <c r="P66" s="5">
        <v>100</v>
      </c>
      <c r="Q66" s="19">
        <v>97.7</v>
      </c>
      <c r="R66" s="19">
        <f t="shared" ref="R66" si="51">Q66/P66*100-100</f>
        <v>-2.2999999999999972</v>
      </c>
      <c r="S66" s="5">
        <v>100</v>
      </c>
      <c r="T66" s="19">
        <v>97.7</v>
      </c>
      <c r="U66" s="19">
        <f t="shared" si="47"/>
        <v>-2.2999999999999972</v>
      </c>
    </row>
    <row r="67" spans="1:21" ht="105" x14ac:dyDescent="0.25">
      <c r="A67" s="2">
        <v>22</v>
      </c>
      <c r="B67" s="3" t="s">
        <v>60</v>
      </c>
      <c r="C67" s="3" t="s">
        <v>61</v>
      </c>
      <c r="D67" s="5">
        <v>3</v>
      </c>
      <c r="E67" s="5">
        <v>3</v>
      </c>
      <c r="F67" s="19">
        <f t="shared" ref="F67:F77" si="52">E67/D67*100-100</f>
        <v>0</v>
      </c>
      <c r="G67" s="5"/>
      <c r="H67" s="5"/>
      <c r="I67" s="19"/>
      <c r="J67" s="5"/>
      <c r="K67" s="5"/>
      <c r="L67" s="19"/>
      <c r="M67" s="9"/>
      <c r="N67" s="9"/>
      <c r="O67" s="9"/>
      <c r="P67" s="9"/>
      <c r="Q67" s="9"/>
      <c r="R67" s="9"/>
      <c r="S67" s="5">
        <v>3</v>
      </c>
      <c r="T67" s="5">
        <v>3</v>
      </c>
      <c r="U67" s="19">
        <f t="shared" si="47"/>
        <v>0</v>
      </c>
    </row>
    <row r="68" spans="1:21" ht="135" x14ac:dyDescent="0.25">
      <c r="A68" s="2">
        <v>23</v>
      </c>
      <c r="B68" s="3" t="s">
        <v>62</v>
      </c>
      <c r="C68" s="3" t="s">
        <v>27</v>
      </c>
      <c r="D68" s="5">
        <v>0.3</v>
      </c>
      <c r="E68" s="5">
        <v>0.7</v>
      </c>
      <c r="F68" s="19">
        <f t="shared" si="52"/>
        <v>133.33333333333334</v>
      </c>
      <c r="G68" s="5">
        <v>0.3</v>
      </c>
      <c r="H68" s="5">
        <v>0.3</v>
      </c>
      <c r="I68" s="19">
        <f t="shared" ref="I68" si="53">H68/G68*100-100</f>
        <v>0</v>
      </c>
      <c r="J68" s="5">
        <v>0.3</v>
      </c>
      <c r="K68" s="5">
        <v>0.3</v>
      </c>
      <c r="L68" s="19">
        <f t="shared" ref="L68" si="54">K68/J68*100-100</f>
        <v>0</v>
      </c>
      <c r="M68" s="5">
        <v>0.3</v>
      </c>
      <c r="N68" s="5">
        <v>1.9</v>
      </c>
      <c r="O68" s="19">
        <f t="shared" ref="O68:O70" si="55">N68/M68*100-100</f>
        <v>533.33333333333326</v>
      </c>
      <c r="P68" s="19">
        <v>0.3</v>
      </c>
      <c r="Q68" s="19">
        <v>0.6</v>
      </c>
      <c r="R68" s="19">
        <f t="shared" ref="R68" si="56">Q68/P68*100-100</f>
        <v>100</v>
      </c>
      <c r="S68" s="5">
        <v>0.3</v>
      </c>
      <c r="T68" s="5">
        <v>0.6</v>
      </c>
      <c r="U68" s="19">
        <f t="shared" si="47"/>
        <v>100</v>
      </c>
    </row>
    <row r="69" spans="1:21" x14ac:dyDescent="0.25">
      <c r="A69" s="46" t="s">
        <v>63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  <row r="70" spans="1:21" ht="197.25" customHeight="1" x14ac:dyDescent="0.25">
      <c r="A70" s="2">
        <v>24</v>
      </c>
      <c r="B70" s="3" t="s">
        <v>229</v>
      </c>
      <c r="C70" s="3" t="s">
        <v>64</v>
      </c>
      <c r="D70" s="25">
        <v>15000</v>
      </c>
      <c r="E70" s="5" t="s">
        <v>65</v>
      </c>
      <c r="F70" s="19">
        <v>12</v>
      </c>
      <c r="G70" s="25">
        <v>28000</v>
      </c>
      <c r="H70" s="5" t="s">
        <v>66</v>
      </c>
      <c r="I70" s="19">
        <v>0</v>
      </c>
      <c r="J70" s="5" t="s">
        <v>67</v>
      </c>
      <c r="K70" s="5" t="s">
        <v>67</v>
      </c>
      <c r="L70" s="19">
        <v>0</v>
      </c>
      <c r="M70" s="19">
        <v>24000</v>
      </c>
      <c r="N70" s="25">
        <v>24790.15</v>
      </c>
      <c r="O70" s="19">
        <f t="shared" si="55"/>
        <v>3.2922916666666708</v>
      </c>
      <c r="P70" s="19">
        <v>38000</v>
      </c>
      <c r="Q70" s="25">
        <v>38445.31</v>
      </c>
      <c r="R70" s="19">
        <f t="shared" ref="R70" si="57">Q70/P70*100-100</f>
        <v>1.1718684210526362</v>
      </c>
      <c r="S70" s="25">
        <v>129000</v>
      </c>
      <c r="T70" s="25">
        <v>132045.57</v>
      </c>
      <c r="U70" s="19">
        <f t="shared" ref="U70" si="58">T70/S70*100-100</f>
        <v>2.3609069767441753</v>
      </c>
    </row>
    <row r="71" spans="1:21" x14ac:dyDescent="0.25">
      <c r="A71" s="46" t="s">
        <v>68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</row>
    <row r="72" spans="1:21" ht="75" x14ac:dyDescent="0.25">
      <c r="A72" s="2">
        <v>25</v>
      </c>
      <c r="B72" s="3" t="s">
        <v>69</v>
      </c>
      <c r="C72" s="3"/>
      <c r="D72" s="5">
        <v>1</v>
      </c>
      <c r="E72" s="5">
        <v>1</v>
      </c>
      <c r="F72" s="19">
        <f t="shared" si="52"/>
        <v>0</v>
      </c>
      <c r="G72" s="5"/>
      <c r="H72" s="5"/>
      <c r="I72" s="19"/>
      <c r="J72" s="5"/>
      <c r="K72" s="5"/>
      <c r="L72" s="19"/>
      <c r="M72" s="9"/>
      <c r="N72" s="9"/>
      <c r="O72" s="9"/>
      <c r="P72" s="9"/>
      <c r="Q72" s="9"/>
      <c r="R72" s="9"/>
      <c r="S72" s="5">
        <v>1</v>
      </c>
      <c r="T72" s="5">
        <v>1</v>
      </c>
      <c r="U72" s="19">
        <f t="shared" ref="U72:U74" si="59">T72/S72*100-100</f>
        <v>0</v>
      </c>
    </row>
    <row r="73" spans="1:21" ht="180" x14ac:dyDescent="0.25">
      <c r="A73" s="2">
        <v>26</v>
      </c>
      <c r="B73" s="3" t="s">
        <v>70</v>
      </c>
      <c r="C73" s="3" t="s">
        <v>27</v>
      </c>
      <c r="D73" s="5">
        <v>100</v>
      </c>
      <c r="E73" s="5">
        <v>100</v>
      </c>
      <c r="F73" s="19">
        <f t="shared" si="52"/>
        <v>0</v>
      </c>
      <c r="G73" s="5">
        <v>100</v>
      </c>
      <c r="H73" s="5">
        <v>100</v>
      </c>
      <c r="I73" s="19">
        <f t="shared" ref="I73" si="60">H73/G73*100-100</f>
        <v>0</v>
      </c>
      <c r="J73" s="5">
        <v>100</v>
      </c>
      <c r="K73" s="5">
        <v>100</v>
      </c>
      <c r="L73" s="19">
        <f t="shared" ref="L73" si="61">K73/J73*100-100</f>
        <v>0</v>
      </c>
      <c r="M73" s="5">
        <v>100</v>
      </c>
      <c r="N73" s="5">
        <v>100</v>
      </c>
      <c r="O73" s="19">
        <f t="shared" ref="O73" si="62">N73/M73*100-100</f>
        <v>0</v>
      </c>
      <c r="P73" s="19">
        <v>100</v>
      </c>
      <c r="Q73" s="19">
        <v>100</v>
      </c>
      <c r="R73" s="19">
        <f t="shared" ref="R73" si="63">Q73/P73*100-100</f>
        <v>0</v>
      </c>
      <c r="S73" s="5">
        <v>100</v>
      </c>
      <c r="T73" s="5">
        <v>100</v>
      </c>
      <c r="U73" s="19">
        <f t="shared" si="59"/>
        <v>0</v>
      </c>
    </row>
    <row r="74" spans="1:21" ht="105" x14ac:dyDescent="0.25">
      <c r="A74" s="2">
        <v>27</v>
      </c>
      <c r="B74" s="3" t="s">
        <v>71</v>
      </c>
      <c r="C74" s="3" t="s">
        <v>27</v>
      </c>
      <c r="D74" s="5">
        <v>85</v>
      </c>
      <c r="E74" s="5">
        <v>96.8</v>
      </c>
      <c r="F74" s="19">
        <f t="shared" si="52"/>
        <v>13.882352941176464</v>
      </c>
      <c r="G74" s="5"/>
      <c r="H74" s="5"/>
      <c r="I74" s="19"/>
      <c r="J74" s="5"/>
      <c r="K74" s="5"/>
      <c r="L74" s="19"/>
      <c r="M74" s="9"/>
      <c r="N74" s="9"/>
      <c r="O74" s="9"/>
      <c r="P74" s="9"/>
      <c r="Q74" s="9"/>
      <c r="R74" s="9"/>
      <c r="S74" s="5">
        <v>85</v>
      </c>
      <c r="T74" s="5">
        <v>96.8</v>
      </c>
      <c r="U74" s="19">
        <f t="shared" si="59"/>
        <v>13.882352941176464</v>
      </c>
    </row>
    <row r="75" spans="1:21" x14ac:dyDescent="0.25">
      <c r="A75" s="46" t="s">
        <v>72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</row>
    <row r="76" spans="1:21" ht="195" x14ac:dyDescent="0.25">
      <c r="A76" s="2">
        <v>28</v>
      </c>
      <c r="B76" s="3" t="s">
        <v>73</v>
      </c>
      <c r="C76" s="3" t="s">
        <v>27</v>
      </c>
      <c r="D76" s="5">
        <v>100</v>
      </c>
      <c r="E76" s="5">
        <v>100</v>
      </c>
      <c r="F76" s="19">
        <f t="shared" si="52"/>
        <v>0</v>
      </c>
      <c r="G76" s="5">
        <v>100</v>
      </c>
      <c r="H76" s="5">
        <v>100</v>
      </c>
      <c r="I76" s="19">
        <f t="shared" ref="I76:I77" si="64">H76/G76*100-100</f>
        <v>0</v>
      </c>
      <c r="J76" s="5">
        <v>100</v>
      </c>
      <c r="K76" s="5">
        <v>100</v>
      </c>
      <c r="L76" s="19">
        <f t="shared" ref="L76:L77" si="65">K76/J76*100-100</f>
        <v>0</v>
      </c>
      <c r="M76" s="5">
        <v>100</v>
      </c>
      <c r="N76" s="5">
        <v>100</v>
      </c>
      <c r="O76" s="19">
        <f t="shared" ref="O76:O77" si="66">N76/M76*100-100</f>
        <v>0</v>
      </c>
      <c r="P76" s="5">
        <v>100</v>
      </c>
      <c r="Q76" s="5">
        <v>100</v>
      </c>
      <c r="R76" s="19">
        <f t="shared" ref="R76:R77" si="67">Q76/P76*100-100</f>
        <v>0</v>
      </c>
      <c r="S76" s="5">
        <v>100</v>
      </c>
      <c r="T76" s="5">
        <v>100</v>
      </c>
      <c r="U76" s="19">
        <f t="shared" ref="U76:U77" si="68">T76/S76*100-100</f>
        <v>0</v>
      </c>
    </row>
    <row r="77" spans="1:21" ht="90" x14ac:dyDescent="0.25">
      <c r="A77" s="2">
        <v>29</v>
      </c>
      <c r="B77" s="3" t="s">
        <v>74</v>
      </c>
      <c r="C77" s="3" t="s">
        <v>75</v>
      </c>
      <c r="D77" s="5">
        <v>25</v>
      </c>
      <c r="E77" s="5">
        <v>25</v>
      </c>
      <c r="F77" s="19">
        <f t="shared" si="52"/>
        <v>0</v>
      </c>
      <c r="G77" s="5">
        <v>25</v>
      </c>
      <c r="H77" s="5">
        <v>53</v>
      </c>
      <c r="I77" s="19">
        <f t="shared" si="64"/>
        <v>112</v>
      </c>
      <c r="J77" s="5">
        <v>30</v>
      </c>
      <c r="K77" s="5">
        <v>30</v>
      </c>
      <c r="L77" s="19">
        <f t="shared" si="65"/>
        <v>0</v>
      </c>
      <c r="M77" s="5">
        <v>30</v>
      </c>
      <c r="N77" s="5">
        <v>30</v>
      </c>
      <c r="O77" s="19">
        <f t="shared" si="66"/>
        <v>0</v>
      </c>
      <c r="P77" s="5">
        <v>30</v>
      </c>
      <c r="Q77" s="5">
        <v>95</v>
      </c>
      <c r="R77" s="19">
        <f t="shared" si="67"/>
        <v>216.66666666666663</v>
      </c>
      <c r="S77" s="5">
        <f>D77+G77+J77+M77+P77</f>
        <v>140</v>
      </c>
      <c r="T77" s="5">
        <f>E77+H77+K77+N77+Q77</f>
        <v>233</v>
      </c>
      <c r="U77" s="19">
        <f t="shared" si="68"/>
        <v>66.428571428571445</v>
      </c>
    </row>
    <row r="78" spans="1:21" x14ac:dyDescent="0.25">
      <c r="A78" s="46" t="s">
        <v>76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</row>
    <row r="79" spans="1:21" ht="75" x14ac:dyDescent="0.25">
      <c r="A79" s="2">
        <v>30</v>
      </c>
      <c r="B79" s="3" t="s">
        <v>12</v>
      </c>
      <c r="C79" s="18" t="s">
        <v>27</v>
      </c>
      <c r="D79" s="5">
        <v>2</v>
      </c>
      <c r="E79" s="5">
        <v>2</v>
      </c>
      <c r="F79" s="19">
        <f t="shared" ref="F79" si="69">E79/D79*100-100</f>
        <v>0</v>
      </c>
      <c r="G79" s="5"/>
      <c r="H79" s="5"/>
      <c r="I79" s="19"/>
      <c r="J79" s="5"/>
      <c r="K79" s="5"/>
      <c r="L79" s="19"/>
      <c r="M79" s="9"/>
      <c r="N79" s="9"/>
      <c r="O79" s="9"/>
      <c r="P79" s="9"/>
      <c r="Q79" s="9"/>
      <c r="R79" s="9"/>
      <c r="S79" s="5">
        <v>2</v>
      </c>
      <c r="T79" s="5">
        <v>2</v>
      </c>
      <c r="U79" s="19">
        <f t="shared" ref="U79:U80" si="70">T79/S79*100-100</f>
        <v>0</v>
      </c>
    </row>
    <row r="80" spans="1:21" ht="135" x14ac:dyDescent="0.25">
      <c r="A80" s="2">
        <v>31</v>
      </c>
      <c r="B80" s="3" t="s">
        <v>13</v>
      </c>
      <c r="C80" s="18" t="s">
        <v>25</v>
      </c>
      <c r="D80" s="9"/>
      <c r="E80" s="9"/>
      <c r="F80" s="19"/>
      <c r="G80" s="5">
        <v>91.8</v>
      </c>
      <c r="H80" s="5">
        <v>91.8</v>
      </c>
      <c r="I80" s="19">
        <f t="shared" ref="I80" si="71">H80/G80*100-100</f>
        <v>0</v>
      </c>
      <c r="J80" s="20">
        <v>91.4</v>
      </c>
      <c r="K80" s="20">
        <v>91.4</v>
      </c>
      <c r="L80" s="19">
        <f t="shared" ref="L80" si="72">K80/J80*100-100</f>
        <v>0</v>
      </c>
      <c r="M80" s="20">
        <v>90</v>
      </c>
      <c r="N80" s="20">
        <v>90</v>
      </c>
      <c r="O80" s="19">
        <f t="shared" ref="O80" si="73">N80/M80*100-100</f>
        <v>0</v>
      </c>
      <c r="P80" s="19">
        <v>88.2</v>
      </c>
      <c r="Q80" s="19">
        <v>88.2</v>
      </c>
      <c r="R80" s="19">
        <f t="shared" ref="R80" si="74">Q80/P80*100-100</f>
        <v>0</v>
      </c>
      <c r="S80" s="19">
        <v>88.2</v>
      </c>
      <c r="T80" s="19">
        <v>88.2</v>
      </c>
      <c r="U80" s="19">
        <f t="shared" si="70"/>
        <v>0</v>
      </c>
    </row>
    <row r="81" spans="1:21" ht="15.75" customHeight="1" x14ac:dyDescent="0.25">
      <c r="A81" s="46" t="s">
        <v>77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</row>
    <row r="82" spans="1:21" ht="225" x14ac:dyDescent="0.25">
      <c r="A82" s="2">
        <v>32</v>
      </c>
      <c r="B82" s="3" t="s">
        <v>14</v>
      </c>
      <c r="C82" s="18" t="s">
        <v>26</v>
      </c>
      <c r="D82" s="5">
        <v>1330</v>
      </c>
      <c r="E82" s="5">
        <v>1214.0999999999999</v>
      </c>
      <c r="F82" s="19">
        <f>D82/E82*100-100</f>
        <v>9.5461658841940533</v>
      </c>
      <c r="G82" s="5" t="s">
        <v>28</v>
      </c>
      <c r="H82" s="5">
        <v>1240.5999999999999</v>
      </c>
      <c r="I82" s="19">
        <v>0.4</v>
      </c>
      <c r="J82" s="4" t="s">
        <v>29</v>
      </c>
      <c r="K82" s="4" t="s">
        <v>29</v>
      </c>
      <c r="L82" s="19">
        <v>0</v>
      </c>
      <c r="M82" s="21">
        <v>1231</v>
      </c>
      <c r="N82" s="21">
        <f>N83+N84+N85+N86+N87+N88+N89</f>
        <v>1230.9000000000003</v>
      </c>
      <c r="O82" s="19">
        <v>0</v>
      </c>
      <c r="P82" s="21">
        <f>P83+P84+P85+P86+P87+P88+P89</f>
        <v>1225</v>
      </c>
      <c r="Q82" s="21">
        <f>Q83+Q84+Q85+Q86+Q87+Q88+Q89</f>
        <v>1172.0999999999999</v>
      </c>
      <c r="R82" s="19">
        <f>P82/Q82*100-100</f>
        <v>4.513266786110421</v>
      </c>
      <c r="S82" s="21">
        <f>S83+S84+S85+S86+S87+S88+S89</f>
        <v>1225</v>
      </c>
      <c r="T82" s="21">
        <f>T83+T84+T85+T86+T87+T88+T89</f>
        <v>1172.0999999999999</v>
      </c>
      <c r="U82" s="19">
        <f>S82/T82*100-100</f>
        <v>4.513266786110421</v>
      </c>
    </row>
    <row r="83" spans="1:21" ht="63.75" customHeight="1" x14ac:dyDescent="0.25">
      <c r="A83" s="2"/>
      <c r="B83" s="3" t="s">
        <v>15</v>
      </c>
      <c r="C83" s="4"/>
      <c r="D83" s="9"/>
      <c r="E83" s="9"/>
      <c r="F83" s="19"/>
      <c r="G83" s="9"/>
      <c r="H83" s="9"/>
      <c r="I83" s="9"/>
      <c r="J83" s="9"/>
      <c r="K83" s="9"/>
      <c r="L83" s="9"/>
      <c r="M83" s="20">
        <v>170.8</v>
      </c>
      <c r="N83" s="20">
        <v>176.2</v>
      </c>
      <c r="O83" s="4"/>
      <c r="P83" s="37">
        <v>169.9</v>
      </c>
      <c r="Q83" s="37">
        <v>188.4</v>
      </c>
      <c r="R83" s="19">
        <f>P83/Q83*100-100</f>
        <v>-9.8195329087048862</v>
      </c>
      <c r="S83" s="37">
        <v>169.9</v>
      </c>
      <c r="T83" s="37">
        <v>188.4</v>
      </c>
      <c r="U83" s="19">
        <f>S83/T83*100-100</f>
        <v>-9.8195329087048862</v>
      </c>
    </row>
    <row r="84" spans="1:21" ht="30" x14ac:dyDescent="0.25">
      <c r="A84" s="2"/>
      <c r="B84" s="3" t="s">
        <v>16</v>
      </c>
      <c r="C84" s="4"/>
      <c r="D84" s="9"/>
      <c r="E84" s="9"/>
      <c r="F84" s="19"/>
      <c r="G84" s="9"/>
      <c r="H84" s="9"/>
      <c r="I84" s="9"/>
      <c r="J84" s="9"/>
      <c r="K84" s="9"/>
      <c r="L84" s="9"/>
      <c r="M84" s="20">
        <v>195</v>
      </c>
      <c r="N84" s="20">
        <v>195.9</v>
      </c>
      <c r="O84" s="4"/>
      <c r="P84" s="37">
        <v>194.1</v>
      </c>
      <c r="Q84" s="37">
        <v>184.1</v>
      </c>
      <c r="R84" s="19">
        <f t="shared" ref="R84:R89" si="75">P84/Q84*100-100</f>
        <v>5.4318305268875662</v>
      </c>
      <c r="S84" s="37">
        <v>194.1</v>
      </c>
      <c r="T84" s="37">
        <v>184.1</v>
      </c>
      <c r="U84" s="19">
        <f t="shared" ref="U84:U89" si="76">S84/T84*100-100</f>
        <v>5.4318305268875662</v>
      </c>
    </row>
    <row r="85" spans="1:21" ht="30" x14ac:dyDescent="0.25">
      <c r="A85" s="2"/>
      <c r="B85" s="3" t="s">
        <v>17</v>
      </c>
      <c r="C85" s="4"/>
      <c r="D85" s="9"/>
      <c r="E85" s="9"/>
      <c r="F85" s="19"/>
      <c r="G85" s="9"/>
      <c r="H85" s="9"/>
      <c r="I85" s="9"/>
      <c r="J85" s="9"/>
      <c r="K85" s="9"/>
      <c r="L85" s="9"/>
      <c r="M85" s="20">
        <v>196.3</v>
      </c>
      <c r="N85" s="20">
        <v>197.3</v>
      </c>
      <c r="O85" s="4"/>
      <c r="P85" s="37">
        <v>195.4</v>
      </c>
      <c r="Q85" s="37">
        <v>175.5</v>
      </c>
      <c r="R85" s="19">
        <f t="shared" si="75"/>
        <v>11.339031339031337</v>
      </c>
      <c r="S85" s="37">
        <v>195.4</v>
      </c>
      <c r="T85" s="37">
        <v>175.5</v>
      </c>
      <c r="U85" s="19">
        <f t="shared" si="76"/>
        <v>11.339031339031337</v>
      </c>
    </row>
    <row r="86" spans="1:21" ht="30" x14ac:dyDescent="0.25">
      <c r="A86" s="2"/>
      <c r="B86" s="3" t="s">
        <v>18</v>
      </c>
      <c r="C86" s="4"/>
      <c r="D86" s="9"/>
      <c r="E86" s="9"/>
      <c r="F86" s="19"/>
      <c r="G86" s="9"/>
      <c r="H86" s="9"/>
      <c r="I86" s="9"/>
      <c r="J86" s="9"/>
      <c r="K86" s="9"/>
      <c r="L86" s="9"/>
      <c r="M86" s="20">
        <v>152</v>
      </c>
      <c r="N86" s="20">
        <v>153.1</v>
      </c>
      <c r="O86" s="4"/>
      <c r="P86" s="37">
        <v>151.30000000000001</v>
      </c>
      <c r="Q86" s="37">
        <v>139.4</v>
      </c>
      <c r="R86" s="19">
        <f t="shared" si="75"/>
        <v>8.5365853658536679</v>
      </c>
      <c r="S86" s="37">
        <v>151.30000000000001</v>
      </c>
      <c r="T86" s="37">
        <v>139.4</v>
      </c>
      <c r="U86" s="19">
        <f t="shared" si="76"/>
        <v>8.5365853658536679</v>
      </c>
    </row>
    <row r="87" spans="1:21" ht="30" x14ac:dyDescent="0.25">
      <c r="A87" s="2"/>
      <c r="B87" s="3" t="s">
        <v>19</v>
      </c>
      <c r="C87" s="4"/>
      <c r="D87" s="9"/>
      <c r="E87" s="9"/>
      <c r="F87" s="19"/>
      <c r="G87" s="9"/>
      <c r="H87" s="9"/>
      <c r="I87" s="9"/>
      <c r="J87" s="9"/>
      <c r="K87" s="9"/>
      <c r="L87" s="9"/>
      <c r="M87" s="20">
        <v>246.7</v>
      </c>
      <c r="N87" s="20">
        <v>245.3</v>
      </c>
      <c r="O87" s="4"/>
      <c r="P87" s="37">
        <v>245.5</v>
      </c>
      <c r="Q87" s="37">
        <v>237.1</v>
      </c>
      <c r="R87" s="19">
        <f t="shared" si="75"/>
        <v>3.5428089413749575</v>
      </c>
      <c r="S87" s="37">
        <v>245.5</v>
      </c>
      <c r="T87" s="37">
        <v>237.1</v>
      </c>
      <c r="U87" s="19">
        <f t="shared" si="76"/>
        <v>3.5428089413749575</v>
      </c>
    </row>
    <row r="88" spans="1:21" ht="30" x14ac:dyDescent="0.25">
      <c r="A88" s="2"/>
      <c r="B88" s="3" t="s">
        <v>20</v>
      </c>
      <c r="C88" s="4"/>
      <c r="D88" s="9"/>
      <c r="E88" s="9"/>
      <c r="F88" s="19"/>
      <c r="G88" s="9"/>
      <c r="H88" s="9"/>
      <c r="I88" s="9"/>
      <c r="J88" s="9"/>
      <c r="K88" s="9"/>
      <c r="L88" s="9"/>
      <c r="M88" s="20">
        <v>116.9</v>
      </c>
      <c r="N88" s="20">
        <v>114.7</v>
      </c>
      <c r="O88" s="4"/>
      <c r="P88" s="37">
        <v>116.2</v>
      </c>
      <c r="Q88" s="37">
        <v>113.1</v>
      </c>
      <c r="R88" s="19">
        <f t="shared" si="75"/>
        <v>2.740937223695866</v>
      </c>
      <c r="S88" s="37">
        <v>116.2</v>
      </c>
      <c r="T88" s="37">
        <v>113.1</v>
      </c>
      <c r="U88" s="19">
        <f t="shared" si="76"/>
        <v>2.740937223695866</v>
      </c>
    </row>
    <row r="89" spans="1:21" x14ac:dyDescent="0.25">
      <c r="A89" s="2"/>
      <c r="B89" s="3" t="s">
        <v>21</v>
      </c>
      <c r="C89" s="4"/>
      <c r="D89" s="9"/>
      <c r="E89" s="9"/>
      <c r="F89" s="19"/>
      <c r="G89" s="9"/>
      <c r="H89" s="9"/>
      <c r="I89" s="9"/>
      <c r="J89" s="9"/>
      <c r="K89" s="9"/>
      <c r="L89" s="9"/>
      <c r="M89" s="20">
        <v>153.30000000000001</v>
      </c>
      <c r="N89" s="20">
        <v>148.4</v>
      </c>
      <c r="O89" s="4"/>
      <c r="P89" s="37">
        <v>152.6</v>
      </c>
      <c r="Q89" s="37">
        <v>134.5</v>
      </c>
      <c r="R89" s="19">
        <f t="shared" si="75"/>
        <v>13.457249070631974</v>
      </c>
      <c r="S89" s="37">
        <v>152.6</v>
      </c>
      <c r="T89" s="37">
        <v>134.5</v>
      </c>
      <c r="U89" s="19">
        <f t="shared" si="76"/>
        <v>13.457249070631974</v>
      </c>
    </row>
    <row r="90" spans="1:21" x14ac:dyDescent="0.25">
      <c r="A90" s="46" t="s">
        <v>78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</row>
    <row r="91" spans="1:21" ht="180" x14ac:dyDescent="0.25">
      <c r="A91" s="2">
        <v>33</v>
      </c>
      <c r="B91" s="3" t="s">
        <v>79</v>
      </c>
      <c r="C91" s="3" t="s">
        <v>80</v>
      </c>
      <c r="D91" s="5">
        <v>3.09</v>
      </c>
      <c r="E91" s="5">
        <v>3.09</v>
      </c>
      <c r="F91" s="19">
        <f t="shared" ref="F91" si="77">E91/D91*100-100</f>
        <v>0</v>
      </c>
      <c r="G91" s="5">
        <v>2.75</v>
      </c>
      <c r="H91" s="5">
        <v>4.3</v>
      </c>
      <c r="I91" s="19">
        <f>G91/H91*100-100</f>
        <v>-36.046511627906973</v>
      </c>
      <c r="J91" s="5"/>
      <c r="K91" s="5"/>
      <c r="L91" s="19"/>
      <c r="M91" s="5"/>
      <c r="N91" s="5"/>
      <c r="O91" s="19"/>
      <c r="P91" s="19"/>
      <c r="Q91" s="19"/>
      <c r="R91" s="19"/>
      <c r="S91" s="5">
        <v>2.75</v>
      </c>
      <c r="T91" s="5">
        <v>4.3</v>
      </c>
      <c r="U91" s="19">
        <f>S91/T91*100-100</f>
        <v>-36.046511627906973</v>
      </c>
    </row>
    <row r="92" spans="1:21" ht="95.25" customHeight="1" x14ac:dyDescent="0.25">
      <c r="A92" s="2">
        <v>34</v>
      </c>
      <c r="B92" s="3" t="s">
        <v>81</v>
      </c>
      <c r="C92" s="3" t="s">
        <v>82</v>
      </c>
      <c r="D92" s="5"/>
      <c r="E92" s="5"/>
      <c r="F92" s="20"/>
      <c r="G92" s="5"/>
      <c r="H92" s="5"/>
      <c r="I92" s="19"/>
      <c r="J92" s="5">
        <v>80</v>
      </c>
      <c r="K92" s="5">
        <v>71.400000000000006</v>
      </c>
      <c r="L92" s="19">
        <f>J92/K92*100-100</f>
        <v>12.044817927170868</v>
      </c>
      <c r="M92" s="5">
        <v>70</v>
      </c>
      <c r="N92" s="5">
        <v>72</v>
      </c>
      <c r="O92" s="19">
        <f>M92/N92*100-100</f>
        <v>-2.7777777777777857</v>
      </c>
      <c r="P92" s="5">
        <v>60</v>
      </c>
      <c r="Q92" s="19">
        <v>46.3</v>
      </c>
      <c r="R92" s="19">
        <f>P92/Q92*100-100</f>
        <v>29.58963282937367</v>
      </c>
      <c r="S92" s="5">
        <v>60</v>
      </c>
      <c r="T92" s="19">
        <v>46.3</v>
      </c>
      <c r="U92" s="19">
        <f>S92/T92*100-100</f>
        <v>29.58963282937367</v>
      </c>
    </row>
    <row r="93" spans="1:21" x14ac:dyDescent="0.25">
      <c r="A93" s="42" t="s">
        <v>83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x14ac:dyDescent="0.25">
      <c r="A94" s="46" t="s">
        <v>84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</row>
    <row r="95" spans="1:21" ht="98.25" customHeight="1" x14ac:dyDescent="0.25">
      <c r="A95" s="2">
        <v>35</v>
      </c>
      <c r="B95" s="3" t="s">
        <v>85</v>
      </c>
      <c r="C95" s="3" t="s">
        <v>27</v>
      </c>
      <c r="D95" s="5">
        <v>10</v>
      </c>
      <c r="E95" s="5">
        <v>1.1000000000000001</v>
      </c>
      <c r="F95" s="19">
        <f t="shared" ref="F95:F96" si="78">E95/D95*100-100</f>
        <v>-89</v>
      </c>
      <c r="G95" s="5">
        <v>11</v>
      </c>
      <c r="H95" s="5">
        <v>27.6</v>
      </c>
      <c r="I95" s="19">
        <f t="shared" ref="I95:I96" si="79">H95/G95*100-100</f>
        <v>150.90909090909093</v>
      </c>
      <c r="J95" s="5">
        <v>15</v>
      </c>
      <c r="K95" s="5">
        <v>28.8</v>
      </c>
      <c r="L95" s="19">
        <f t="shared" ref="L95:L96" si="80">K95/J95*100-100</f>
        <v>92.000000000000028</v>
      </c>
      <c r="M95" s="9"/>
      <c r="N95" s="9"/>
      <c r="O95" s="9"/>
      <c r="P95" s="9"/>
      <c r="Q95" s="9"/>
      <c r="R95" s="9"/>
      <c r="S95" s="5">
        <v>15</v>
      </c>
      <c r="T95" s="5">
        <v>28.8</v>
      </c>
      <c r="U95" s="19">
        <f t="shared" ref="U95:U97" si="81">T95/S95*100-100</f>
        <v>92.000000000000028</v>
      </c>
    </row>
    <row r="96" spans="1:21" ht="342.75" customHeight="1" x14ac:dyDescent="0.25">
      <c r="A96" s="2">
        <v>36</v>
      </c>
      <c r="B96" s="3" t="s">
        <v>86</v>
      </c>
      <c r="C96" s="3" t="s">
        <v>27</v>
      </c>
      <c r="D96" s="5">
        <v>10</v>
      </c>
      <c r="E96" s="5">
        <v>2.1</v>
      </c>
      <c r="F96" s="19">
        <f t="shared" si="78"/>
        <v>-79</v>
      </c>
      <c r="G96" s="5">
        <v>11</v>
      </c>
      <c r="H96" s="5">
        <v>7.8</v>
      </c>
      <c r="I96" s="19">
        <f t="shared" si="79"/>
        <v>-29.090909090909093</v>
      </c>
      <c r="J96" s="5">
        <v>15</v>
      </c>
      <c r="K96" s="5">
        <v>7.8</v>
      </c>
      <c r="L96" s="19">
        <f t="shared" si="80"/>
        <v>-48</v>
      </c>
      <c r="M96" s="9"/>
      <c r="N96" s="9"/>
      <c r="O96" s="9"/>
      <c r="P96" s="9"/>
      <c r="Q96" s="9"/>
      <c r="R96" s="9"/>
      <c r="S96" s="5">
        <v>15</v>
      </c>
      <c r="T96" s="5">
        <v>7.8</v>
      </c>
      <c r="U96" s="19">
        <f t="shared" si="81"/>
        <v>-48</v>
      </c>
    </row>
    <row r="97" spans="1:21" ht="94.5" customHeight="1" x14ac:dyDescent="0.25">
      <c r="A97" s="2">
        <v>37</v>
      </c>
      <c r="B97" s="3" t="s">
        <v>87</v>
      </c>
      <c r="C97" s="3" t="s">
        <v>27</v>
      </c>
      <c r="D97" s="5"/>
      <c r="E97" s="5"/>
      <c r="F97" s="20"/>
      <c r="G97" s="5"/>
      <c r="H97" s="5"/>
      <c r="I97" s="19"/>
      <c r="J97" s="5"/>
      <c r="K97" s="5"/>
      <c r="L97" s="19"/>
      <c r="M97" s="5">
        <v>20</v>
      </c>
      <c r="N97" s="5">
        <v>49.3</v>
      </c>
      <c r="O97" s="19">
        <f t="shared" ref="O97" si="82">N97/M97*100-100</f>
        <v>146.5</v>
      </c>
      <c r="P97" s="5">
        <v>50</v>
      </c>
      <c r="Q97" s="19">
        <v>62.6</v>
      </c>
      <c r="R97" s="19">
        <f t="shared" ref="R97" si="83">Q97/P97*100-100</f>
        <v>25.200000000000003</v>
      </c>
      <c r="S97" s="5">
        <v>50</v>
      </c>
      <c r="T97" s="19">
        <v>62.6</v>
      </c>
      <c r="U97" s="19">
        <f t="shared" si="81"/>
        <v>25.200000000000003</v>
      </c>
    </row>
    <row r="98" spans="1:21" x14ac:dyDescent="0.25">
      <c r="A98" s="49" t="s">
        <v>88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spans="1:21" x14ac:dyDescent="0.25">
      <c r="A99" s="50" t="s">
        <v>89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</row>
    <row r="100" spans="1:21" ht="75" x14ac:dyDescent="0.25">
      <c r="A100" s="2">
        <v>38</v>
      </c>
      <c r="B100" s="3" t="s">
        <v>90</v>
      </c>
      <c r="C100" s="3"/>
      <c r="D100" s="5">
        <v>5</v>
      </c>
      <c r="E100" s="5">
        <v>16</v>
      </c>
      <c r="F100" s="19">
        <f t="shared" ref="F100" si="84">E100/D100*100-100</f>
        <v>220</v>
      </c>
      <c r="G100" s="5">
        <v>6</v>
      </c>
      <c r="H100" s="5">
        <v>8</v>
      </c>
      <c r="I100" s="19">
        <f t="shared" ref="I100" si="85">H100/G100*100-100</f>
        <v>33.333333333333314</v>
      </c>
      <c r="J100" s="5">
        <v>5</v>
      </c>
      <c r="K100" s="5">
        <v>7</v>
      </c>
      <c r="L100" s="19">
        <f t="shared" ref="L100" si="86">K100/J100*100-100</f>
        <v>40</v>
      </c>
      <c r="M100" s="5">
        <f>M101+M102+M103</f>
        <v>7</v>
      </c>
      <c r="N100" s="5">
        <f>N101+N102+N103</f>
        <v>8</v>
      </c>
      <c r="O100" s="19">
        <f t="shared" ref="O100:O103" si="87">N100/M100*100-100</f>
        <v>14.285714285714278</v>
      </c>
      <c r="P100" s="5">
        <f>P101+P102+P103</f>
        <v>11</v>
      </c>
      <c r="Q100" s="5">
        <f>Q101+Q102+Q103</f>
        <v>29</v>
      </c>
      <c r="R100" s="19">
        <f t="shared" ref="R100:R103" si="88">Q100/P100*100-100</f>
        <v>163.63636363636363</v>
      </c>
      <c r="S100" s="5">
        <f>D100+G100+J100+M100+P100</f>
        <v>34</v>
      </c>
      <c r="T100" s="5">
        <f>E100+H100+K100+N100+Q100</f>
        <v>68</v>
      </c>
      <c r="U100" s="19">
        <f t="shared" ref="U100:U101" si="89">T100/S100*100-100</f>
        <v>100</v>
      </c>
    </row>
    <row r="101" spans="1:21" ht="30" x14ac:dyDescent="0.25">
      <c r="A101" s="2"/>
      <c r="B101" s="3" t="s">
        <v>15</v>
      </c>
      <c r="C101" s="3"/>
      <c r="D101" s="5"/>
      <c r="E101" s="5"/>
      <c r="F101" s="20"/>
      <c r="G101" s="5"/>
      <c r="H101" s="5"/>
      <c r="I101" s="19"/>
      <c r="J101" s="5"/>
      <c r="K101" s="5"/>
      <c r="L101" s="19"/>
      <c r="M101" s="20">
        <v>5</v>
      </c>
      <c r="N101" s="20">
        <v>6</v>
      </c>
      <c r="O101" s="19">
        <f t="shared" si="87"/>
        <v>20</v>
      </c>
      <c r="P101" s="20">
        <v>9</v>
      </c>
      <c r="Q101" s="20">
        <v>26</v>
      </c>
      <c r="R101" s="19">
        <f t="shared" si="88"/>
        <v>188.88888888888886</v>
      </c>
      <c r="S101" s="35">
        <f>M101+P101</f>
        <v>14</v>
      </c>
      <c r="T101" s="35">
        <f>N101+Q101</f>
        <v>32</v>
      </c>
      <c r="U101" s="19">
        <f t="shared" si="89"/>
        <v>128.57142857142856</v>
      </c>
    </row>
    <row r="102" spans="1:21" ht="30" x14ac:dyDescent="0.25">
      <c r="A102" s="2"/>
      <c r="B102" s="3" t="s">
        <v>18</v>
      </c>
      <c r="C102" s="3"/>
      <c r="D102" s="5"/>
      <c r="E102" s="5"/>
      <c r="F102" s="20"/>
      <c r="G102" s="5"/>
      <c r="H102" s="5"/>
      <c r="I102" s="19"/>
      <c r="J102" s="5"/>
      <c r="K102" s="5"/>
      <c r="L102" s="19"/>
      <c r="M102" s="20">
        <v>1</v>
      </c>
      <c r="N102" s="20">
        <v>1</v>
      </c>
      <c r="O102" s="19">
        <f t="shared" si="87"/>
        <v>0</v>
      </c>
      <c r="P102" s="20">
        <v>1</v>
      </c>
      <c r="Q102" s="20">
        <v>1</v>
      </c>
      <c r="R102" s="19">
        <f t="shared" si="88"/>
        <v>0</v>
      </c>
      <c r="S102" s="35">
        <f t="shared" ref="S102:S103" si="90">M102+P102</f>
        <v>2</v>
      </c>
      <c r="T102" s="35">
        <f t="shared" ref="T102:T103" si="91">N102+Q102</f>
        <v>2</v>
      </c>
      <c r="U102" s="19">
        <f t="shared" ref="U102:U103" si="92">T102/S102*100-100</f>
        <v>0</v>
      </c>
    </row>
    <row r="103" spans="1:21" ht="30" x14ac:dyDescent="0.25">
      <c r="A103" s="2"/>
      <c r="B103" s="3" t="s">
        <v>19</v>
      </c>
      <c r="C103" s="3"/>
      <c r="D103" s="5"/>
      <c r="E103" s="5"/>
      <c r="F103" s="20"/>
      <c r="G103" s="5"/>
      <c r="H103" s="5"/>
      <c r="I103" s="19"/>
      <c r="J103" s="5"/>
      <c r="K103" s="5"/>
      <c r="L103" s="19"/>
      <c r="M103" s="20">
        <v>1</v>
      </c>
      <c r="N103" s="20">
        <v>1</v>
      </c>
      <c r="O103" s="19">
        <f t="shared" si="87"/>
        <v>0</v>
      </c>
      <c r="P103" s="20">
        <v>1</v>
      </c>
      <c r="Q103" s="20">
        <v>2</v>
      </c>
      <c r="R103" s="19">
        <f t="shared" si="88"/>
        <v>100</v>
      </c>
      <c r="S103" s="35">
        <f t="shared" si="90"/>
        <v>2</v>
      </c>
      <c r="T103" s="35">
        <f t="shared" si="91"/>
        <v>3</v>
      </c>
      <c r="U103" s="19">
        <f t="shared" si="92"/>
        <v>50</v>
      </c>
    </row>
    <row r="104" spans="1:21" ht="92.25" customHeight="1" x14ac:dyDescent="0.25">
      <c r="A104" s="2">
        <v>39</v>
      </c>
      <c r="B104" s="3" t="s">
        <v>92</v>
      </c>
      <c r="C104" s="5"/>
      <c r="D104" s="5">
        <v>113</v>
      </c>
      <c r="E104" s="5">
        <v>99</v>
      </c>
      <c r="F104" s="19">
        <f t="shared" ref="F104" si="93">E104/D104*100-100</f>
        <v>-12.389380530973455</v>
      </c>
      <c r="G104" s="5">
        <v>59</v>
      </c>
      <c r="H104" s="5">
        <v>66</v>
      </c>
      <c r="I104" s="19">
        <f t="shared" ref="I104" si="94">H104/G104*100-100</f>
        <v>11.86440677966101</v>
      </c>
      <c r="J104" s="5">
        <v>75</v>
      </c>
      <c r="K104" s="5">
        <v>75</v>
      </c>
      <c r="L104" s="19">
        <f t="shared" ref="L104" si="95">K104/J104*100-100</f>
        <v>0</v>
      </c>
      <c r="M104" s="5">
        <f>M105+M106+M107+M108+M109+M110</f>
        <v>79</v>
      </c>
      <c r="N104" s="5">
        <f>N105+N106+N107+N108+N109+N110</f>
        <v>89</v>
      </c>
      <c r="O104" s="19">
        <f t="shared" ref="O104:O110" si="96">N104/M104*100-100</f>
        <v>12.658227848101262</v>
      </c>
      <c r="P104" s="5">
        <f>P105+P106+P107+P108+P109+P110</f>
        <v>75</v>
      </c>
      <c r="Q104" s="5">
        <f>Q105+Q106+Q107+Q108+Q109+Q110</f>
        <v>132</v>
      </c>
      <c r="R104" s="19">
        <f t="shared" ref="R104:R110" si="97">Q104/P104*100-100</f>
        <v>76</v>
      </c>
      <c r="S104" s="5">
        <f>D104+G104+J104+M104+P104</f>
        <v>401</v>
      </c>
      <c r="T104" s="5">
        <f>E104+H104+K104+N104+Q104</f>
        <v>461</v>
      </c>
      <c r="U104" s="19">
        <f t="shared" ref="U104:U105" si="98">T104/S104*100-100</f>
        <v>14.962593516209481</v>
      </c>
    </row>
    <row r="105" spans="1:21" ht="30" x14ac:dyDescent="0.25">
      <c r="A105" s="2"/>
      <c r="B105" s="3" t="s">
        <v>15</v>
      </c>
      <c r="C105" s="3"/>
      <c r="D105" s="5"/>
      <c r="E105" s="5"/>
      <c r="F105" s="20"/>
      <c r="G105" s="5"/>
      <c r="H105" s="5"/>
      <c r="I105" s="19"/>
      <c r="J105" s="5"/>
      <c r="K105" s="5"/>
      <c r="L105" s="19"/>
      <c r="M105" s="5">
        <v>2</v>
      </c>
      <c r="N105" s="5">
        <v>5</v>
      </c>
      <c r="O105" s="19">
        <f t="shared" si="96"/>
        <v>150</v>
      </c>
      <c r="P105" s="5">
        <v>9</v>
      </c>
      <c r="Q105" s="5">
        <v>19</v>
      </c>
      <c r="R105" s="19">
        <f t="shared" si="97"/>
        <v>111.11111111111111</v>
      </c>
      <c r="S105" s="35">
        <f t="shared" ref="S105" si="99">M105+P105</f>
        <v>11</v>
      </c>
      <c r="T105" s="35">
        <f t="shared" ref="T105" si="100">N105+Q105</f>
        <v>24</v>
      </c>
      <c r="U105" s="19">
        <f t="shared" si="98"/>
        <v>118.18181818181816</v>
      </c>
    </row>
    <row r="106" spans="1:21" ht="30" x14ac:dyDescent="0.25">
      <c r="A106" s="2"/>
      <c r="B106" s="3" t="s">
        <v>16</v>
      </c>
      <c r="C106" s="3"/>
      <c r="D106" s="5"/>
      <c r="E106" s="5"/>
      <c r="F106" s="20"/>
      <c r="G106" s="5"/>
      <c r="H106" s="5"/>
      <c r="I106" s="19"/>
      <c r="J106" s="5"/>
      <c r="K106" s="5"/>
      <c r="L106" s="19"/>
      <c r="M106" s="5">
        <v>22</v>
      </c>
      <c r="N106" s="5">
        <v>22</v>
      </c>
      <c r="O106" s="19">
        <f t="shared" si="96"/>
        <v>0</v>
      </c>
      <c r="P106" s="5">
        <v>7</v>
      </c>
      <c r="Q106" s="5">
        <v>7</v>
      </c>
      <c r="R106" s="19">
        <f t="shared" si="97"/>
        <v>0</v>
      </c>
      <c r="S106" s="35">
        <f t="shared" ref="S106:S107" si="101">M106+P106</f>
        <v>29</v>
      </c>
      <c r="T106" s="35">
        <f t="shared" ref="T106:T107" si="102">N106+Q106</f>
        <v>29</v>
      </c>
      <c r="U106" s="19">
        <f t="shared" ref="U106:U107" si="103">T106/S106*100-100</f>
        <v>0</v>
      </c>
    </row>
    <row r="107" spans="1:21" ht="30" x14ac:dyDescent="0.25">
      <c r="A107" s="2"/>
      <c r="B107" s="3" t="s">
        <v>17</v>
      </c>
      <c r="C107" s="3"/>
      <c r="D107" s="5"/>
      <c r="E107" s="5"/>
      <c r="F107" s="20"/>
      <c r="G107" s="5"/>
      <c r="H107" s="5"/>
      <c r="I107" s="19"/>
      <c r="J107" s="5"/>
      <c r="K107" s="5"/>
      <c r="L107" s="19"/>
      <c r="M107" s="5">
        <v>14</v>
      </c>
      <c r="N107" s="5">
        <v>31</v>
      </c>
      <c r="O107" s="19">
        <f t="shared" si="96"/>
        <v>121.42857142857144</v>
      </c>
      <c r="P107" s="5">
        <v>7</v>
      </c>
      <c r="Q107" s="5">
        <v>7</v>
      </c>
      <c r="R107" s="19">
        <f t="shared" si="97"/>
        <v>0</v>
      </c>
      <c r="S107" s="35">
        <f t="shared" si="101"/>
        <v>21</v>
      </c>
      <c r="T107" s="35">
        <f t="shared" si="102"/>
        <v>38</v>
      </c>
      <c r="U107" s="19">
        <f t="shared" si="103"/>
        <v>80.952380952380963</v>
      </c>
    </row>
    <row r="108" spans="1:21" ht="216.75" customHeight="1" x14ac:dyDescent="0.25">
      <c r="A108" s="2"/>
      <c r="B108" s="3" t="s">
        <v>18</v>
      </c>
      <c r="C108" s="3"/>
      <c r="D108" s="5"/>
      <c r="E108" s="5"/>
      <c r="F108" s="20"/>
      <c r="G108" s="5"/>
      <c r="H108" s="5"/>
      <c r="I108" s="19"/>
      <c r="J108" s="5"/>
      <c r="K108" s="5"/>
      <c r="L108" s="19"/>
      <c r="M108" s="5">
        <v>16</v>
      </c>
      <c r="N108" s="5">
        <v>5</v>
      </c>
      <c r="O108" s="19">
        <f t="shared" si="96"/>
        <v>-68.75</v>
      </c>
      <c r="P108" s="5">
        <v>23</v>
      </c>
      <c r="Q108" s="5">
        <v>44</v>
      </c>
      <c r="R108" s="19">
        <f t="shared" si="97"/>
        <v>91.304347826086968</v>
      </c>
      <c r="S108" s="35">
        <f t="shared" ref="S108" si="104">M108+P108</f>
        <v>39</v>
      </c>
      <c r="T108" s="35">
        <f t="shared" ref="T108" si="105">N108+Q108</f>
        <v>49</v>
      </c>
      <c r="U108" s="19">
        <f t="shared" ref="U108" si="106">T108/S108*100-100</f>
        <v>25.641025641025635</v>
      </c>
    </row>
    <row r="109" spans="1:21" ht="30" x14ac:dyDescent="0.25">
      <c r="A109" s="2"/>
      <c r="B109" s="3" t="s">
        <v>19</v>
      </c>
      <c r="C109" s="3"/>
      <c r="D109" s="5"/>
      <c r="E109" s="5"/>
      <c r="F109" s="20"/>
      <c r="G109" s="5"/>
      <c r="H109" s="5"/>
      <c r="I109" s="19"/>
      <c r="J109" s="5"/>
      <c r="K109" s="5"/>
      <c r="L109" s="19"/>
      <c r="M109" s="5">
        <v>8</v>
      </c>
      <c r="N109" s="5">
        <v>9</v>
      </c>
      <c r="O109" s="19">
        <f t="shared" si="96"/>
        <v>12.5</v>
      </c>
      <c r="P109" s="5">
        <v>10</v>
      </c>
      <c r="Q109" s="5">
        <v>35</v>
      </c>
      <c r="R109" s="19">
        <f t="shared" si="97"/>
        <v>250</v>
      </c>
      <c r="S109" s="35">
        <f t="shared" ref="S109" si="107">M109+P109</f>
        <v>18</v>
      </c>
      <c r="T109" s="35">
        <f t="shared" ref="T109" si="108">N109+Q109</f>
        <v>44</v>
      </c>
      <c r="U109" s="19">
        <f t="shared" ref="U109" si="109">T109/S109*100-100</f>
        <v>144.44444444444446</v>
      </c>
    </row>
    <row r="110" spans="1:21" ht="37.5" customHeight="1" x14ac:dyDescent="0.25">
      <c r="A110" s="2"/>
      <c r="B110" s="3" t="s">
        <v>20</v>
      </c>
      <c r="C110" s="3"/>
      <c r="D110" s="5"/>
      <c r="E110" s="5"/>
      <c r="F110" s="20"/>
      <c r="G110" s="5"/>
      <c r="H110" s="5"/>
      <c r="I110" s="19"/>
      <c r="J110" s="5"/>
      <c r="K110" s="5"/>
      <c r="L110" s="19"/>
      <c r="M110" s="5">
        <v>17</v>
      </c>
      <c r="N110" s="5">
        <v>17</v>
      </c>
      <c r="O110" s="19">
        <f t="shared" si="96"/>
        <v>0</v>
      </c>
      <c r="P110" s="5">
        <v>19</v>
      </c>
      <c r="Q110" s="5">
        <v>20</v>
      </c>
      <c r="R110" s="19">
        <f t="shared" si="97"/>
        <v>5.2631578947368354</v>
      </c>
      <c r="S110" s="35">
        <f t="shared" ref="S110" si="110">M110+P110</f>
        <v>36</v>
      </c>
      <c r="T110" s="35">
        <f t="shared" ref="T110" si="111">N110+Q110</f>
        <v>37</v>
      </c>
      <c r="U110" s="19">
        <f t="shared" ref="U110" si="112">T110/S110*100-100</f>
        <v>2.7777777777777715</v>
      </c>
    </row>
    <row r="111" spans="1:21" ht="85.5" customHeight="1" x14ac:dyDescent="0.25">
      <c r="A111" s="2">
        <v>40</v>
      </c>
      <c r="B111" s="3" t="s">
        <v>93</v>
      </c>
      <c r="C111" s="3"/>
      <c r="D111" s="5">
        <v>1</v>
      </c>
      <c r="E111" s="5">
        <v>2</v>
      </c>
      <c r="F111" s="19">
        <f t="shared" ref="F111:F117" si="113">E111/D111*100-100</f>
        <v>100</v>
      </c>
      <c r="G111" s="5"/>
      <c r="H111" s="5"/>
      <c r="I111" s="19"/>
      <c r="J111" s="5"/>
      <c r="K111" s="5"/>
      <c r="L111" s="19"/>
      <c r="M111" s="9"/>
      <c r="N111" s="9"/>
      <c r="O111" s="9"/>
      <c r="P111" s="9"/>
      <c r="Q111" s="9"/>
      <c r="R111" s="9"/>
      <c r="S111" s="5">
        <v>1</v>
      </c>
      <c r="T111" s="5">
        <v>2</v>
      </c>
      <c r="U111" s="19">
        <f t="shared" ref="U111:U112" si="114">T111/S111*100-100</f>
        <v>100</v>
      </c>
    </row>
    <row r="112" spans="1:21" ht="112.5" customHeight="1" x14ac:dyDescent="0.25">
      <c r="A112" s="2">
        <v>41</v>
      </c>
      <c r="B112" s="3" t="s">
        <v>94</v>
      </c>
      <c r="C112" s="3"/>
      <c r="D112" s="5">
        <v>4</v>
      </c>
      <c r="E112" s="5">
        <v>4</v>
      </c>
      <c r="F112" s="19">
        <f t="shared" si="113"/>
        <v>0</v>
      </c>
      <c r="G112" s="5">
        <v>1</v>
      </c>
      <c r="H112" s="5">
        <v>3</v>
      </c>
      <c r="I112" s="19">
        <f t="shared" ref="I112" si="115">H112/G112*100-100</f>
        <v>200</v>
      </c>
      <c r="J112" s="5">
        <v>6</v>
      </c>
      <c r="K112" s="5">
        <v>6</v>
      </c>
      <c r="L112" s="19">
        <f t="shared" ref="L112:L117" si="116">K112/J112*100-100</f>
        <v>0</v>
      </c>
      <c r="M112" s="5">
        <v>2</v>
      </c>
      <c r="N112" s="5">
        <v>6</v>
      </c>
      <c r="O112" s="19">
        <f t="shared" ref="O112" si="117">N112/M112*100-100</f>
        <v>200</v>
      </c>
      <c r="P112" s="5">
        <v>1</v>
      </c>
      <c r="Q112" s="5">
        <v>1</v>
      </c>
      <c r="R112" s="19">
        <f t="shared" ref="R112:R114" si="118">Q112/P112*100-100</f>
        <v>0</v>
      </c>
      <c r="S112" s="5">
        <f>D112+G112+J112+M112+P112</f>
        <v>14</v>
      </c>
      <c r="T112" s="5">
        <f>E112+H112+K112+N112+Q112</f>
        <v>20</v>
      </c>
      <c r="U112" s="19">
        <f t="shared" si="114"/>
        <v>42.857142857142861</v>
      </c>
    </row>
    <row r="113" spans="1:21" ht="202.5" customHeight="1" x14ac:dyDescent="0.25">
      <c r="A113" s="2">
        <v>42</v>
      </c>
      <c r="B113" s="3" t="s">
        <v>95</v>
      </c>
      <c r="C113" s="3" t="s">
        <v>75</v>
      </c>
      <c r="D113" s="5">
        <v>25</v>
      </c>
      <c r="E113" s="5">
        <v>25</v>
      </c>
      <c r="F113" s="19">
        <f t="shared" si="113"/>
        <v>0</v>
      </c>
      <c r="G113" s="5"/>
      <c r="H113" s="5"/>
      <c r="I113" s="19"/>
      <c r="J113" s="5">
        <v>25</v>
      </c>
      <c r="K113" s="5">
        <v>25</v>
      </c>
      <c r="L113" s="19">
        <f t="shared" si="116"/>
        <v>0</v>
      </c>
      <c r="M113" s="9"/>
      <c r="N113" s="9"/>
      <c r="O113" s="9"/>
      <c r="P113" s="5">
        <v>25</v>
      </c>
      <c r="Q113" s="5">
        <v>27</v>
      </c>
      <c r="R113" s="19">
        <f t="shared" si="118"/>
        <v>8</v>
      </c>
      <c r="S113" s="5">
        <f>D113+J113+P113</f>
        <v>75</v>
      </c>
      <c r="T113" s="5">
        <f>E113+K113+Q113</f>
        <v>77</v>
      </c>
      <c r="U113" s="19">
        <f t="shared" ref="U113:U114" si="119">T113/S113*100-100</f>
        <v>2.6666666666666572</v>
      </c>
    </row>
    <row r="114" spans="1:21" ht="138.75" customHeight="1" x14ac:dyDescent="0.25">
      <c r="A114" s="2">
        <v>43</v>
      </c>
      <c r="B114" s="3" t="s">
        <v>96</v>
      </c>
      <c r="C114" s="3"/>
      <c r="D114" s="5">
        <v>1000</v>
      </c>
      <c r="E114" s="5">
        <v>820</v>
      </c>
      <c r="F114" s="19">
        <f t="shared" si="113"/>
        <v>-18</v>
      </c>
      <c r="G114" s="24">
        <v>1100</v>
      </c>
      <c r="H114" s="5">
        <v>994</v>
      </c>
      <c r="I114" s="19">
        <f t="shared" ref="I114:I117" si="120">H114/G114*100-100</f>
        <v>-9.636363636363626</v>
      </c>
      <c r="J114" s="24">
        <v>1100</v>
      </c>
      <c r="K114" s="24">
        <v>1148</v>
      </c>
      <c r="L114" s="19">
        <f t="shared" si="116"/>
        <v>4.363636363636374</v>
      </c>
      <c r="M114" s="24">
        <v>1100</v>
      </c>
      <c r="N114" s="24">
        <v>1201</v>
      </c>
      <c r="O114" s="19">
        <f t="shared" ref="O114" si="121">N114/M114*100-100</f>
        <v>9.181818181818187</v>
      </c>
      <c r="P114" s="24">
        <v>1100</v>
      </c>
      <c r="Q114" s="24">
        <v>905</v>
      </c>
      <c r="R114" s="19">
        <f t="shared" si="118"/>
        <v>-17.72727272727272</v>
      </c>
      <c r="S114" s="24">
        <f>D114+G114+J114+M114+P114</f>
        <v>5400</v>
      </c>
      <c r="T114" s="24">
        <f>E114+H114+K114+N114+Q114</f>
        <v>5068</v>
      </c>
      <c r="U114" s="19">
        <f t="shared" si="119"/>
        <v>-6.1481481481481524</v>
      </c>
    </row>
    <row r="115" spans="1:21" ht="105" x14ac:dyDescent="0.25">
      <c r="A115" s="2">
        <v>44</v>
      </c>
      <c r="B115" s="3" t="s">
        <v>97</v>
      </c>
      <c r="C115" s="3"/>
      <c r="D115" s="5">
        <v>1</v>
      </c>
      <c r="E115" s="5">
        <v>1</v>
      </c>
      <c r="F115" s="19">
        <f t="shared" si="113"/>
        <v>0</v>
      </c>
      <c r="G115" s="5">
        <v>1</v>
      </c>
      <c r="H115" s="5">
        <v>1</v>
      </c>
      <c r="I115" s="19">
        <f t="shared" si="120"/>
        <v>0</v>
      </c>
      <c r="J115" s="5">
        <v>1</v>
      </c>
      <c r="K115" s="5">
        <v>1</v>
      </c>
      <c r="L115" s="19">
        <f t="shared" si="116"/>
        <v>0</v>
      </c>
      <c r="M115" s="9"/>
      <c r="N115" s="9"/>
      <c r="O115" s="9"/>
      <c r="P115" s="9"/>
      <c r="Q115" s="9"/>
      <c r="R115" s="9"/>
      <c r="S115" s="5">
        <f>D115+G115+J115</f>
        <v>3</v>
      </c>
      <c r="T115" s="5">
        <f>E115+H115+K115</f>
        <v>3</v>
      </c>
      <c r="U115" s="19">
        <f t="shared" ref="U115:U116" si="122">T115/S115*100-100</f>
        <v>0</v>
      </c>
    </row>
    <row r="116" spans="1:21" ht="255" x14ac:dyDescent="0.25">
      <c r="A116" s="2">
        <v>45</v>
      </c>
      <c r="B116" s="26" t="s">
        <v>98</v>
      </c>
      <c r="C116" s="3"/>
      <c r="D116" s="5">
        <v>2</v>
      </c>
      <c r="E116" s="5">
        <v>2</v>
      </c>
      <c r="F116" s="19">
        <f t="shared" si="113"/>
        <v>0</v>
      </c>
      <c r="G116" s="5">
        <v>1</v>
      </c>
      <c r="H116" s="5">
        <v>2</v>
      </c>
      <c r="I116" s="19">
        <f t="shared" si="120"/>
        <v>100</v>
      </c>
      <c r="J116" s="5">
        <v>2</v>
      </c>
      <c r="K116" s="5">
        <v>2</v>
      </c>
      <c r="L116" s="19">
        <f t="shared" si="116"/>
        <v>0</v>
      </c>
      <c r="M116" s="5">
        <v>1</v>
      </c>
      <c r="N116" s="5">
        <v>1</v>
      </c>
      <c r="O116" s="19">
        <f t="shared" ref="O116" si="123">N116/M116*100-100</f>
        <v>0</v>
      </c>
      <c r="P116" s="5">
        <v>3</v>
      </c>
      <c r="Q116" s="5">
        <v>3</v>
      </c>
      <c r="R116" s="19">
        <f t="shared" ref="R116:R121" si="124">Q116/P116*100-100</f>
        <v>0</v>
      </c>
      <c r="S116" s="5">
        <f>D116+G116+J116+M116+P116</f>
        <v>9</v>
      </c>
      <c r="T116" s="5">
        <f>E116+H116+K116+N116+Q116</f>
        <v>10</v>
      </c>
      <c r="U116" s="19">
        <f t="shared" si="122"/>
        <v>11.111111111111114</v>
      </c>
    </row>
    <row r="117" spans="1:21" ht="157.5" customHeight="1" x14ac:dyDescent="0.25">
      <c r="A117" s="2">
        <v>46</v>
      </c>
      <c r="B117" s="26" t="s">
        <v>99</v>
      </c>
      <c r="C117" s="3" t="s">
        <v>101</v>
      </c>
      <c r="D117" s="5">
        <v>150</v>
      </c>
      <c r="E117" s="7">
        <v>354.2</v>
      </c>
      <c r="F117" s="19">
        <f t="shared" si="113"/>
        <v>136.1333333333333</v>
      </c>
      <c r="G117" s="5">
        <v>50</v>
      </c>
      <c r="H117" s="7">
        <v>377.1</v>
      </c>
      <c r="I117" s="19">
        <f t="shared" si="120"/>
        <v>654.20000000000005</v>
      </c>
      <c r="J117" s="5">
        <v>50</v>
      </c>
      <c r="K117" s="7">
        <v>102</v>
      </c>
      <c r="L117" s="19">
        <f t="shared" si="116"/>
        <v>104</v>
      </c>
      <c r="M117" s="5">
        <f>M118+M119+M120+M121</f>
        <v>32</v>
      </c>
      <c r="N117" s="7">
        <f>N118+N119+N120+N121</f>
        <v>42.63</v>
      </c>
      <c r="O117" s="19">
        <f t="shared" ref="O117:O121" si="125">N117/M117*100-100</f>
        <v>33.21875</v>
      </c>
      <c r="P117" s="27">
        <f>P118+P119+P120+P121</f>
        <v>12</v>
      </c>
      <c r="Q117" s="7">
        <f>Q118+Q119+Q120+Q121</f>
        <v>12</v>
      </c>
      <c r="R117" s="19">
        <f t="shared" si="124"/>
        <v>0</v>
      </c>
      <c r="S117" s="27">
        <f>D117+G117+J117+M117+P117</f>
        <v>294</v>
      </c>
      <c r="T117" s="5">
        <f>E117+H117+K117+N117+Q117</f>
        <v>887.93</v>
      </c>
      <c r="U117" s="19">
        <f t="shared" ref="U117:U118" si="126">T117/S117*100-100</f>
        <v>202.01700680272108</v>
      </c>
    </row>
    <row r="118" spans="1:21" ht="78.75" customHeight="1" x14ac:dyDescent="0.25">
      <c r="A118" s="2"/>
      <c r="B118" s="3" t="s">
        <v>16</v>
      </c>
      <c r="C118" s="3"/>
      <c r="D118" s="5"/>
      <c r="E118" s="5"/>
      <c r="F118" s="20"/>
      <c r="G118" s="5"/>
      <c r="H118" s="5"/>
      <c r="I118" s="19"/>
      <c r="J118" s="5"/>
      <c r="K118" s="5"/>
      <c r="L118" s="19"/>
      <c r="M118" s="28">
        <v>20</v>
      </c>
      <c r="N118" s="7">
        <v>9.6300000000000008</v>
      </c>
      <c r="O118" s="30">
        <f t="shared" si="125"/>
        <v>-51.849999999999994</v>
      </c>
      <c r="P118" s="28"/>
      <c r="Q118" s="29"/>
      <c r="R118" s="19"/>
      <c r="S118" s="28">
        <v>20</v>
      </c>
      <c r="T118" s="7">
        <v>9.6300000000000008</v>
      </c>
      <c r="U118" s="30">
        <f t="shared" si="126"/>
        <v>-51.849999999999994</v>
      </c>
    </row>
    <row r="119" spans="1:21" ht="30" x14ac:dyDescent="0.25">
      <c r="A119" s="2"/>
      <c r="B119" s="3" t="s">
        <v>17</v>
      </c>
      <c r="C119" s="3"/>
      <c r="D119" s="5"/>
      <c r="E119" s="5"/>
      <c r="F119" s="20"/>
      <c r="G119" s="5"/>
      <c r="H119" s="5"/>
      <c r="I119" s="19"/>
      <c r="J119" s="5"/>
      <c r="K119" s="5"/>
      <c r="L119" s="19"/>
      <c r="M119" s="28">
        <v>1</v>
      </c>
      <c r="N119" s="29">
        <v>3</v>
      </c>
      <c r="O119" s="30">
        <f t="shared" si="125"/>
        <v>200</v>
      </c>
      <c r="P119" s="28">
        <v>1</v>
      </c>
      <c r="Q119" s="28">
        <v>1</v>
      </c>
      <c r="R119" s="19">
        <f t="shared" si="124"/>
        <v>0</v>
      </c>
      <c r="S119" s="28">
        <f>M119+P119</f>
        <v>2</v>
      </c>
      <c r="T119" s="28">
        <f t="shared" ref="T119:T121" si="127">N119+Q119</f>
        <v>4</v>
      </c>
      <c r="U119" s="19">
        <f t="shared" ref="U119" si="128">T119/S119*100-100</f>
        <v>100</v>
      </c>
    </row>
    <row r="120" spans="1:21" ht="30" x14ac:dyDescent="0.25">
      <c r="A120" s="2"/>
      <c r="B120" s="3" t="s">
        <v>18</v>
      </c>
      <c r="C120" s="3"/>
      <c r="D120" s="5"/>
      <c r="E120" s="5"/>
      <c r="F120" s="20"/>
      <c r="G120" s="5"/>
      <c r="H120" s="5"/>
      <c r="I120" s="19"/>
      <c r="J120" s="5"/>
      <c r="K120" s="5"/>
      <c r="L120" s="19"/>
      <c r="M120" s="20">
        <v>1</v>
      </c>
      <c r="N120" s="28">
        <v>20</v>
      </c>
      <c r="O120" s="30">
        <f t="shared" si="125"/>
        <v>1900</v>
      </c>
      <c r="P120" s="20">
        <v>1</v>
      </c>
      <c r="Q120" s="20">
        <v>1</v>
      </c>
      <c r="R120" s="19">
        <f t="shared" si="124"/>
        <v>0</v>
      </c>
      <c r="S120" s="28">
        <f t="shared" ref="S120:S121" si="129">M120+P120</f>
        <v>2</v>
      </c>
      <c r="T120" s="28">
        <f t="shared" si="127"/>
        <v>21</v>
      </c>
      <c r="U120" s="19">
        <f t="shared" ref="U120:U121" si="130">T120/S120*100-100</f>
        <v>950</v>
      </c>
    </row>
    <row r="121" spans="1:21" ht="30" x14ac:dyDescent="0.25">
      <c r="A121" s="2"/>
      <c r="B121" s="3" t="s">
        <v>19</v>
      </c>
      <c r="C121" s="3"/>
      <c r="D121" s="5"/>
      <c r="E121" s="5"/>
      <c r="F121" s="20"/>
      <c r="G121" s="5"/>
      <c r="H121" s="5"/>
      <c r="I121" s="19"/>
      <c r="J121" s="5"/>
      <c r="K121" s="5"/>
      <c r="L121" s="19"/>
      <c r="M121" s="20">
        <v>10</v>
      </c>
      <c r="N121" s="28">
        <v>10</v>
      </c>
      <c r="O121" s="30">
        <f t="shared" si="125"/>
        <v>0</v>
      </c>
      <c r="P121" s="20">
        <v>10</v>
      </c>
      <c r="Q121" s="20">
        <v>10</v>
      </c>
      <c r="R121" s="19">
        <f t="shared" si="124"/>
        <v>0</v>
      </c>
      <c r="S121" s="28">
        <f t="shared" si="129"/>
        <v>20</v>
      </c>
      <c r="T121" s="28">
        <f t="shared" si="127"/>
        <v>20</v>
      </c>
      <c r="U121" s="19">
        <f t="shared" si="130"/>
        <v>0</v>
      </c>
    </row>
    <row r="122" spans="1:21" ht="165" x14ac:dyDescent="0.25">
      <c r="A122" s="2">
        <v>47</v>
      </c>
      <c r="B122" s="3" t="s">
        <v>100</v>
      </c>
      <c r="C122" s="3"/>
      <c r="D122" s="5">
        <v>160</v>
      </c>
      <c r="E122" s="5">
        <v>776</v>
      </c>
      <c r="F122" s="19">
        <f t="shared" ref="F122:F127" si="131">E122/D122*100-100</f>
        <v>384.99999999999994</v>
      </c>
      <c r="G122" s="5"/>
      <c r="H122" s="5"/>
      <c r="I122" s="19"/>
      <c r="J122" s="5"/>
      <c r="K122" s="5"/>
      <c r="L122" s="19"/>
      <c r="M122" s="9"/>
      <c r="N122" s="9"/>
      <c r="O122" s="9"/>
      <c r="P122" s="9"/>
      <c r="Q122" s="9"/>
      <c r="R122" s="9"/>
      <c r="S122" s="5">
        <v>160</v>
      </c>
      <c r="T122" s="5">
        <v>776</v>
      </c>
      <c r="U122" s="19">
        <f t="shared" ref="U122:U125" si="132">T122/S122*100-100</f>
        <v>384.99999999999994</v>
      </c>
    </row>
    <row r="123" spans="1:21" ht="60.75" customHeight="1" x14ac:dyDescent="0.25">
      <c r="A123" s="2">
        <v>48</v>
      </c>
      <c r="B123" s="3" t="s">
        <v>102</v>
      </c>
      <c r="C123" s="3" t="s">
        <v>103</v>
      </c>
      <c r="D123" s="5">
        <v>4</v>
      </c>
      <c r="E123" s="5">
        <v>13</v>
      </c>
      <c r="F123" s="19">
        <f t="shared" si="131"/>
        <v>225</v>
      </c>
      <c r="G123" s="5"/>
      <c r="H123" s="5"/>
      <c r="I123" s="19"/>
      <c r="J123" s="5"/>
      <c r="K123" s="5"/>
      <c r="L123" s="19"/>
      <c r="M123" s="9"/>
      <c r="N123" s="9"/>
      <c r="O123" s="9"/>
      <c r="P123" s="9"/>
      <c r="Q123" s="9"/>
      <c r="R123" s="9"/>
      <c r="S123" s="5">
        <v>4</v>
      </c>
      <c r="T123" s="5">
        <v>13</v>
      </c>
      <c r="U123" s="19">
        <f t="shared" si="132"/>
        <v>225</v>
      </c>
    </row>
    <row r="124" spans="1:21" ht="135" x14ac:dyDescent="0.25">
      <c r="A124" s="2">
        <v>49</v>
      </c>
      <c r="B124" s="3" t="s">
        <v>104</v>
      </c>
      <c r="C124" s="3"/>
      <c r="D124" s="5">
        <v>3</v>
      </c>
      <c r="E124" s="5">
        <v>14</v>
      </c>
      <c r="F124" s="19">
        <f t="shared" si="131"/>
        <v>366.66666666666669</v>
      </c>
      <c r="G124" s="5">
        <v>3</v>
      </c>
      <c r="H124" s="5">
        <v>9</v>
      </c>
      <c r="I124" s="19">
        <f t="shared" ref="I124:I125" si="133">H124/G124*100-100</f>
        <v>200</v>
      </c>
      <c r="J124" s="5">
        <v>3</v>
      </c>
      <c r="K124" s="5">
        <v>3</v>
      </c>
      <c r="L124" s="19">
        <f t="shared" ref="L124:L125" si="134">K124/J124*100-100</f>
        <v>0</v>
      </c>
      <c r="M124" s="9"/>
      <c r="N124" s="9"/>
      <c r="O124" s="9"/>
      <c r="P124" s="9"/>
      <c r="Q124" s="9"/>
      <c r="R124" s="9"/>
      <c r="S124" s="5">
        <f>D124+G124+J124</f>
        <v>9</v>
      </c>
      <c r="T124" s="5">
        <f>E124+H124+K124</f>
        <v>26</v>
      </c>
      <c r="U124" s="19">
        <f t="shared" si="132"/>
        <v>188.88888888888886</v>
      </c>
    </row>
    <row r="125" spans="1:21" ht="108.75" customHeight="1" x14ac:dyDescent="0.25">
      <c r="A125" s="2">
        <v>50</v>
      </c>
      <c r="B125" s="3" t="s">
        <v>105</v>
      </c>
      <c r="C125" s="3"/>
      <c r="D125" s="5">
        <v>2</v>
      </c>
      <c r="E125" s="5">
        <v>2</v>
      </c>
      <c r="F125" s="19">
        <f t="shared" si="131"/>
        <v>0</v>
      </c>
      <c r="G125" s="5">
        <v>6</v>
      </c>
      <c r="H125" s="5">
        <v>6</v>
      </c>
      <c r="I125" s="19">
        <f t="shared" si="133"/>
        <v>0</v>
      </c>
      <c r="J125" s="5">
        <v>4</v>
      </c>
      <c r="K125" s="5">
        <v>12</v>
      </c>
      <c r="L125" s="19">
        <f t="shared" si="134"/>
        <v>200</v>
      </c>
      <c r="M125" s="5">
        <v>4</v>
      </c>
      <c r="N125" s="5">
        <v>2</v>
      </c>
      <c r="O125" s="19">
        <f t="shared" ref="O125" si="135">N125/M125*100-100</f>
        <v>-50</v>
      </c>
      <c r="P125" s="5">
        <v>2</v>
      </c>
      <c r="Q125" s="5">
        <v>2</v>
      </c>
      <c r="R125" s="19">
        <f t="shared" ref="R125" si="136">Q125/P125*100-100</f>
        <v>0</v>
      </c>
      <c r="S125" s="5">
        <f>D125+G125+J125+M125+P125</f>
        <v>18</v>
      </c>
      <c r="T125" s="5">
        <f>E125+H125+K125+N125+Q125</f>
        <v>24</v>
      </c>
      <c r="U125" s="19">
        <f t="shared" si="132"/>
        <v>33.333333333333314</v>
      </c>
    </row>
    <row r="126" spans="1:21" ht="90" x14ac:dyDescent="0.25">
      <c r="A126" s="2">
        <v>51</v>
      </c>
      <c r="B126" s="3" t="s">
        <v>106</v>
      </c>
      <c r="C126" s="3"/>
      <c r="D126" s="5">
        <v>9</v>
      </c>
      <c r="E126" s="5">
        <v>9</v>
      </c>
      <c r="F126" s="19">
        <f t="shared" si="131"/>
        <v>0</v>
      </c>
      <c r="G126" s="5"/>
      <c r="H126" s="5"/>
      <c r="I126" s="19"/>
      <c r="J126" s="5"/>
      <c r="K126" s="5"/>
      <c r="L126" s="19"/>
      <c r="M126" s="9"/>
      <c r="N126" s="9"/>
      <c r="O126" s="9"/>
      <c r="P126" s="9"/>
      <c r="Q126" s="9"/>
      <c r="R126" s="9"/>
      <c r="S126" s="5">
        <v>9</v>
      </c>
      <c r="T126" s="5">
        <v>9</v>
      </c>
      <c r="U126" s="19">
        <f t="shared" ref="U126:U129" si="137">T126/S126*100-100</f>
        <v>0</v>
      </c>
    </row>
    <row r="127" spans="1:21" ht="120" x14ac:dyDescent="0.25">
      <c r="A127" s="2">
        <v>52</v>
      </c>
      <c r="B127" s="3" t="s">
        <v>107</v>
      </c>
      <c r="C127" s="3"/>
      <c r="D127" s="5">
        <v>5600</v>
      </c>
      <c r="E127" s="5">
        <v>14652</v>
      </c>
      <c r="F127" s="19">
        <f t="shared" si="131"/>
        <v>161.64285714285717</v>
      </c>
      <c r="G127" s="24">
        <v>6500</v>
      </c>
      <c r="H127" s="24">
        <v>8230</v>
      </c>
      <c r="I127" s="19">
        <f t="shared" ref="I127" si="138">H127/G127*100-100</f>
        <v>26.615384615384613</v>
      </c>
      <c r="J127" s="5">
        <v>600</v>
      </c>
      <c r="K127" s="24">
        <v>1800</v>
      </c>
      <c r="L127" s="19">
        <f t="shared" ref="L127" si="139">K127/J127*100-100</f>
        <v>200</v>
      </c>
      <c r="M127" s="5">
        <f>M128</f>
        <v>250</v>
      </c>
      <c r="N127" s="5">
        <f>N128</f>
        <v>1512</v>
      </c>
      <c r="O127" s="19">
        <f t="shared" ref="O127:O128" si="140">N127/M127*100-100</f>
        <v>504.79999999999995</v>
      </c>
      <c r="P127" s="5">
        <f>P128+P129</f>
        <v>140</v>
      </c>
      <c r="Q127" s="24">
        <v>8840</v>
      </c>
      <c r="R127" s="19">
        <f t="shared" ref="R127:R129" si="141">Q127/P127*100-100</f>
        <v>6214.2857142857147</v>
      </c>
      <c r="S127" s="24">
        <f>D127+G127+J127+M127+P127</f>
        <v>13090</v>
      </c>
      <c r="T127" s="24">
        <f>E127+H127+K127+N127+Q127</f>
        <v>35034</v>
      </c>
      <c r="U127" s="19">
        <f t="shared" si="137"/>
        <v>167.63941940412531</v>
      </c>
    </row>
    <row r="128" spans="1:21" ht="30" x14ac:dyDescent="0.25">
      <c r="A128" s="2"/>
      <c r="B128" s="3" t="s">
        <v>15</v>
      </c>
      <c r="C128" s="3"/>
      <c r="D128" s="5"/>
      <c r="E128" s="5"/>
      <c r="F128" s="20"/>
      <c r="G128" s="5"/>
      <c r="H128" s="5"/>
      <c r="I128" s="19"/>
      <c r="J128" s="5"/>
      <c r="K128" s="5"/>
      <c r="L128" s="19"/>
      <c r="M128" s="5">
        <v>250</v>
      </c>
      <c r="N128" s="24">
        <v>1512</v>
      </c>
      <c r="O128" s="19">
        <f t="shared" si="140"/>
        <v>504.79999999999995</v>
      </c>
      <c r="P128" s="5">
        <v>120</v>
      </c>
      <c r="Q128" s="24">
        <v>5165</v>
      </c>
      <c r="R128" s="19">
        <f t="shared" si="141"/>
        <v>4204.1666666666661</v>
      </c>
      <c r="S128" s="5">
        <f>M128+P128</f>
        <v>370</v>
      </c>
      <c r="T128" s="24">
        <f>N128+Q128</f>
        <v>6677</v>
      </c>
      <c r="U128" s="19">
        <f t="shared" si="137"/>
        <v>1704.5945945945946</v>
      </c>
    </row>
    <row r="129" spans="1:21" ht="30" x14ac:dyDescent="0.25">
      <c r="A129" s="2"/>
      <c r="B129" s="3" t="s">
        <v>16</v>
      </c>
      <c r="C129" s="3"/>
      <c r="D129" s="5"/>
      <c r="E129" s="5"/>
      <c r="F129" s="20"/>
      <c r="G129" s="5"/>
      <c r="H129" s="5"/>
      <c r="I129" s="19"/>
      <c r="J129" s="5"/>
      <c r="K129" s="5"/>
      <c r="L129" s="19"/>
      <c r="M129" s="5"/>
      <c r="N129" s="24"/>
      <c r="O129" s="19"/>
      <c r="P129" s="5">
        <v>20</v>
      </c>
      <c r="Q129" s="24">
        <v>3675</v>
      </c>
      <c r="R129" s="19">
        <f t="shared" si="141"/>
        <v>18275</v>
      </c>
      <c r="S129" s="5">
        <f>M129+P129</f>
        <v>20</v>
      </c>
      <c r="T129" s="24">
        <f>N129+Q129</f>
        <v>3675</v>
      </c>
      <c r="U129" s="19">
        <f t="shared" si="137"/>
        <v>18275</v>
      </c>
    </row>
    <row r="130" spans="1:21" ht="60" x14ac:dyDescent="0.25">
      <c r="A130" s="2">
        <v>53</v>
      </c>
      <c r="B130" s="3" t="s">
        <v>108</v>
      </c>
      <c r="C130" s="3" t="s">
        <v>27</v>
      </c>
      <c r="D130" s="5">
        <v>5</v>
      </c>
      <c r="E130" s="5">
        <v>5</v>
      </c>
      <c r="F130" s="19">
        <f t="shared" ref="F130:F132" si="142">E130/D130*100-100</f>
        <v>0</v>
      </c>
      <c r="G130" s="5"/>
      <c r="H130" s="5"/>
      <c r="I130" s="19"/>
      <c r="J130" s="5"/>
      <c r="K130" s="5"/>
      <c r="L130" s="19"/>
      <c r="M130" s="9"/>
      <c r="N130" s="9"/>
      <c r="O130" s="9"/>
      <c r="P130" s="9"/>
      <c r="Q130" s="9"/>
      <c r="R130" s="9"/>
      <c r="S130" s="5">
        <v>5</v>
      </c>
      <c r="T130" s="5">
        <v>5</v>
      </c>
      <c r="U130" s="19">
        <f t="shared" ref="U130" si="143">T130/S130*100-100</f>
        <v>0</v>
      </c>
    </row>
    <row r="131" spans="1:21" x14ac:dyDescent="0.25">
      <c r="A131" s="41" t="s">
        <v>109</v>
      </c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</row>
    <row r="132" spans="1:21" ht="90" x14ac:dyDescent="0.25">
      <c r="A132" s="2">
        <v>54</v>
      </c>
      <c r="B132" s="3" t="s">
        <v>221</v>
      </c>
      <c r="C132" s="3"/>
      <c r="D132" s="5">
        <v>1</v>
      </c>
      <c r="E132" s="5">
        <v>0</v>
      </c>
      <c r="F132" s="19">
        <f t="shared" si="142"/>
        <v>-100</v>
      </c>
      <c r="G132" s="5"/>
      <c r="H132" s="5"/>
      <c r="I132" s="19"/>
      <c r="J132" s="5"/>
      <c r="K132" s="5">
        <v>1</v>
      </c>
      <c r="L132" s="19"/>
      <c r="M132" s="9"/>
      <c r="N132" s="9"/>
      <c r="O132" s="9"/>
      <c r="P132" s="9"/>
      <c r="Q132" s="9"/>
      <c r="R132" s="9"/>
      <c r="S132" s="5">
        <f>D132+G132+J132+M132+P132</f>
        <v>1</v>
      </c>
      <c r="T132" s="5">
        <f>E132+H132+K132+N132+Q132</f>
        <v>1</v>
      </c>
      <c r="U132" s="19">
        <f t="shared" ref="U132" si="144">T132/S132*100-100</f>
        <v>0</v>
      </c>
    </row>
    <row r="133" spans="1:21" x14ac:dyDescent="0.25">
      <c r="A133" s="42" t="s">
        <v>110</v>
      </c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x14ac:dyDescent="0.25">
      <c r="A134" s="41" t="s">
        <v>111</v>
      </c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</row>
    <row r="135" spans="1:21" ht="255" x14ac:dyDescent="0.25">
      <c r="A135" s="2">
        <v>55</v>
      </c>
      <c r="B135" s="3" t="s">
        <v>218</v>
      </c>
      <c r="C135" s="3" t="s">
        <v>117</v>
      </c>
      <c r="D135" s="5">
        <v>366</v>
      </c>
      <c r="E135" s="5">
        <v>366</v>
      </c>
      <c r="F135" s="19">
        <f t="shared" ref="F135" si="145">E135/D135*100-100</f>
        <v>0</v>
      </c>
      <c r="G135" s="5"/>
      <c r="H135" s="5"/>
      <c r="I135" s="19"/>
      <c r="J135" s="5"/>
      <c r="K135" s="5"/>
      <c r="L135" s="19"/>
      <c r="M135" s="9"/>
      <c r="N135" s="9"/>
      <c r="O135" s="9"/>
      <c r="P135" s="9"/>
      <c r="Q135" s="9"/>
      <c r="R135" s="9"/>
      <c r="S135" s="5">
        <v>366</v>
      </c>
      <c r="T135" s="5">
        <v>366</v>
      </c>
      <c r="U135" s="19">
        <f t="shared" ref="U135" si="146">T135/S135*100-100</f>
        <v>0</v>
      </c>
    </row>
    <row r="136" spans="1:21" ht="180" x14ac:dyDescent="0.25">
      <c r="A136" s="2">
        <v>56</v>
      </c>
      <c r="B136" s="3" t="s">
        <v>112</v>
      </c>
      <c r="C136" s="3" t="s">
        <v>113</v>
      </c>
      <c r="D136" s="5"/>
      <c r="E136" s="5"/>
      <c r="F136" s="20"/>
      <c r="G136" s="5"/>
      <c r="H136" s="5"/>
      <c r="I136" s="19"/>
      <c r="J136" s="5"/>
      <c r="K136" s="5"/>
      <c r="L136" s="1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x14ac:dyDescent="0.25">
      <c r="A137" s="2"/>
      <c r="B137" s="3" t="s">
        <v>114</v>
      </c>
      <c r="C137" s="3"/>
      <c r="D137" s="5">
        <v>83</v>
      </c>
      <c r="E137" s="5">
        <v>83</v>
      </c>
      <c r="F137" s="19">
        <f t="shared" ref="F137:F142" si="147">E137/D137*100-100</f>
        <v>0</v>
      </c>
      <c r="G137" s="5"/>
      <c r="H137" s="5"/>
      <c r="I137" s="19"/>
      <c r="J137" s="5"/>
      <c r="K137" s="5"/>
      <c r="L137" s="19"/>
      <c r="M137" s="9"/>
      <c r="N137" s="9"/>
      <c r="O137" s="9"/>
      <c r="P137" s="9"/>
      <c r="Q137" s="9"/>
      <c r="R137" s="9"/>
      <c r="S137" s="5">
        <v>83</v>
      </c>
      <c r="T137" s="5">
        <v>83</v>
      </c>
      <c r="U137" s="19">
        <f t="shared" ref="U137:U139" si="148">T137/S137*100-100</f>
        <v>0</v>
      </c>
    </row>
    <row r="138" spans="1:21" ht="75" x14ac:dyDescent="0.25">
      <c r="A138" s="2"/>
      <c r="B138" s="3" t="s">
        <v>115</v>
      </c>
      <c r="C138" s="3"/>
      <c r="D138" s="5">
        <v>1.3</v>
      </c>
      <c r="E138" s="5">
        <v>1.3</v>
      </c>
      <c r="F138" s="19">
        <f t="shared" si="147"/>
        <v>0</v>
      </c>
      <c r="G138" s="5"/>
      <c r="H138" s="5"/>
      <c r="I138" s="19"/>
      <c r="J138" s="5"/>
      <c r="K138" s="5"/>
      <c r="L138" s="19"/>
      <c r="M138" s="9"/>
      <c r="N138" s="9"/>
      <c r="O138" s="9"/>
      <c r="P138" s="9"/>
      <c r="Q138" s="9"/>
      <c r="R138" s="9"/>
      <c r="S138" s="5">
        <v>1.3</v>
      </c>
      <c r="T138" s="5">
        <v>1.3</v>
      </c>
      <c r="U138" s="19">
        <f t="shared" si="148"/>
        <v>0</v>
      </c>
    </row>
    <row r="139" spans="1:21" ht="300" x14ac:dyDescent="0.25">
      <c r="A139" s="2">
        <v>57</v>
      </c>
      <c r="B139" s="3" t="s">
        <v>116</v>
      </c>
      <c r="C139" s="3" t="s">
        <v>117</v>
      </c>
      <c r="D139" s="5">
        <v>366</v>
      </c>
      <c r="E139" s="5">
        <v>366</v>
      </c>
      <c r="F139" s="19">
        <f t="shared" si="147"/>
        <v>0</v>
      </c>
      <c r="G139" s="5"/>
      <c r="H139" s="5"/>
      <c r="I139" s="19"/>
      <c r="J139" s="5"/>
      <c r="K139" s="5"/>
      <c r="L139" s="19"/>
      <c r="M139" s="9"/>
      <c r="N139" s="9"/>
      <c r="O139" s="9"/>
      <c r="P139" s="9"/>
      <c r="Q139" s="9"/>
      <c r="R139" s="9"/>
      <c r="S139" s="5">
        <v>366</v>
      </c>
      <c r="T139" s="5">
        <v>366</v>
      </c>
      <c r="U139" s="19">
        <f t="shared" si="148"/>
        <v>0</v>
      </c>
    </row>
    <row r="140" spans="1:21" ht="180" x14ac:dyDescent="0.25">
      <c r="A140" s="2">
        <v>58</v>
      </c>
      <c r="B140" s="3" t="s">
        <v>118</v>
      </c>
      <c r="C140" s="3"/>
      <c r="D140" s="5"/>
      <c r="E140" s="5"/>
      <c r="F140" s="20"/>
      <c r="G140" s="5"/>
      <c r="H140" s="5"/>
      <c r="I140" s="19"/>
      <c r="J140" s="5"/>
      <c r="K140" s="5"/>
      <c r="L140" s="1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x14ac:dyDescent="0.25">
      <c r="A141" s="2"/>
      <c r="B141" s="3" t="s">
        <v>119</v>
      </c>
      <c r="C141" s="3"/>
      <c r="D141" s="5">
        <v>120</v>
      </c>
      <c r="E141" s="5">
        <v>184</v>
      </c>
      <c r="F141" s="19">
        <f t="shared" si="147"/>
        <v>53.333333333333343</v>
      </c>
      <c r="G141" s="5">
        <v>120</v>
      </c>
      <c r="H141" s="5">
        <v>120</v>
      </c>
      <c r="I141" s="19">
        <f t="shared" ref="I141:I143" si="149">H141/G141*100-100</f>
        <v>0</v>
      </c>
      <c r="J141" s="5">
        <v>120</v>
      </c>
      <c r="K141" s="5">
        <v>120</v>
      </c>
      <c r="L141" s="19">
        <f t="shared" ref="L141:L143" si="150">K141/J141*100-100</f>
        <v>0</v>
      </c>
      <c r="M141" s="5">
        <v>120</v>
      </c>
      <c r="N141" s="5">
        <v>120</v>
      </c>
      <c r="O141" s="19">
        <f t="shared" ref="O141:O142" si="151">N141/M141*100-100</f>
        <v>0</v>
      </c>
      <c r="P141" s="5">
        <v>120</v>
      </c>
      <c r="Q141" s="5">
        <v>120</v>
      </c>
      <c r="R141" s="19">
        <f t="shared" ref="R141:R142" si="152">Q141/P141*100-100</f>
        <v>0</v>
      </c>
      <c r="S141" s="5">
        <f t="shared" ref="S141:T143" si="153">D141+G141+J141+M141+P141</f>
        <v>600</v>
      </c>
      <c r="T141" s="5">
        <f t="shared" si="153"/>
        <v>664</v>
      </c>
      <c r="U141" s="19">
        <f t="shared" ref="U141:U142" si="154">T141/S141*100-100</f>
        <v>10.666666666666671</v>
      </c>
    </row>
    <row r="142" spans="1:21" ht="45" x14ac:dyDescent="0.25">
      <c r="A142" s="2"/>
      <c r="B142" s="3" t="s">
        <v>120</v>
      </c>
      <c r="C142" s="3"/>
      <c r="D142" s="5">
        <v>50</v>
      </c>
      <c r="E142" s="5">
        <v>52</v>
      </c>
      <c r="F142" s="19">
        <f t="shared" si="147"/>
        <v>4</v>
      </c>
      <c r="G142" s="5">
        <v>50</v>
      </c>
      <c r="H142" s="5">
        <v>50</v>
      </c>
      <c r="I142" s="19">
        <f t="shared" si="149"/>
        <v>0</v>
      </c>
      <c r="J142" s="5">
        <v>50</v>
      </c>
      <c r="K142" s="5">
        <v>50</v>
      </c>
      <c r="L142" s="19">
        <f t="shared" si="150"/>
        <v>0</v>
      </c>
      <c r="M142" s="5">
        <v>50</v>
      </c>
      <c r="N142" s="5">
        <v>50</v>
      </c>
      <c r="O142" s="19">
        <f t="shared" si="151"/>
        <v>0</v>
      </c>
      <c r="P142" s="5">
        <v>50</v>
      </c>
      <c r="Q142" s="5">
        <v>50</v>
      </c>
      <c r="R142" s="19">
        <f t="shared" si="152"/>
        <v>0</v>
      </c>
      <c r="S142" s="5">
        <f t="shared" si="153"/>
        <v>250</v>
      </c>
      <c r="T142" s="5">
        <f t="shared" si="153"/>
        <v>252</v>
      </c>
      <c r="U142" s="19">
        <f t="shared" si="154"/>
        <v>0.79999999999999716</v>
      </c>
    </row>
    <row r="143" spans="1:21" ht="225" x14ac:dyDescent="0.25">
      <c r="A143" s="2">
        <v>59</v>
      </c>
      <c r="B143" s="3" t="s">
        <v>121</v>
      </c>
      <c r="C143" s="3"/>
      <c r="D143" s="5"/>
      <c r="E143" s="5"/>
      <c r="F143" s="20"/>
      <c r="G143" s="5">
        <v>21</v>
      </c>
      <c r="H143" s="5">
        <v>21</v>
      </c>
      <c r="I143" s="19">
        <f t="shared" si="149"/>
        <v>0</v>
      </c>
      <c r="J143" s="5">
        <v>21</v>
      </c>
      <c r="K143" s="5">
        <v>21</v>
      </c>
      <c r="L143" s="19">
        <f t="shared" si="150"/>
        <v>0</v>
      </c>
      <c r="M143" s="5">
        <f>M144+M145+M146+M147+M148+M149</f>
        <v>21</v>
      </c>
      <c r="N143" s="5">
        <f>N144+N145+N146+N147+N148+N149</f>
        <v>21</v>
      </c>
      <c r="O143" s="19">
        <f t="shared" ref="O143:O149" si="155">N143/M143*100-100</f>
        <v>0</v>
      </c>
      <c r="P143" s="5">
        <f>P144+P145+P146+P147+P148+P149</f>
        <v>21</v>
      </c>
      <c r="Q143" s="5">
        <f>Q144+Q145+Q146+Q147+Q148+Q149</f>
        <v>21</v>
      </c>
      <c r="R143" s="19">
        <f t="shared" ref="R143:R149" si="156">Q143/P143*100-100</f>
        <v>0</v>
      </c>
      <c r="S143" s="5">
        <f t="shared" si="153"/>
        <v>84</v>
      </c>
      <c r="T143" s="5">
        <f t="shared" si="153"/>
        <v>84</v>
      </c>
      <c r="U143" s="19">
        <f t="shared" ref="U143:U144" si="157">T143/S143*100-100</f>
        <v>0</v>
      </c>
    </row>
    <row r="144" spans="1:21" ht="30" x14ac:dyDescent="0.25">
      <c r="A144" s="2"/>
      <c r="B144" s="3" t="s">
        <v>15</v>
      </c>
      <c r="C144" s="3"/>
      <c r="D144" s="5"/>
      <c r="E144" s="5"/>
      <c r="F144" s="20"/>
      <c r="G144" s="5"/>
      <c r="H144" s="5"/>
      <c r="I144" s="19"/>
      <c r="J144" s="5"/>
      <c r="K144" s="5"/>
      <c r="L144" s="19"/>
      <c r="M144" s="20">
        <v>3</v>
      </c>
      <c r="N144" s="20">
        <v>3</v>
      </c>
      <c r="O144" s="19">
        <f t="shared" si="155"/>
        <v>0</v>
      </c>
      <c r="P144" s="20">
        <v>3</v>
      </c>
      <c r="Q144" s="20">
        <v>3</v>
      </c>
      <c r="R144" s="19">
        <f t="shared" si="156"/>
        <v>0</v>
      </c>
      <c r="S144" s="20">
        <f>M144+P144</f>
        <v>6</v>
      </c>
      <c r="T144" s="36">
        <f>N144+Q144</f>
        <v>6</v>
      </c>
      <c r="U144" s="19">
        <f t="shared" si="157"/>
        <v>0</v>
      </c>
    </row>
    <row r="145" spans="1:21" ht="30" x14ac:dyDescent="0.25">
      <c r="A145" s="2"/>
      <c r="B145" s="3" t="s">
        <v>16</v>
      </c>
      <c r="C145" s="3"/>
      <c r="D145" s="5"/>
      <c r="E145" s="5"/>
      <c r="F145" s="20"/>
      <c r="G145" s="5"/>
      <c r="H145" s="5"/>
      <c r="I145" s="19"/>
      <c r="J145" s="5"/>
      <c r="K145" s="5"/>
      <c r="L145" s="19"/>
      <c r="M145" s="20">
        <v>5</v>
      </c>
      <c r="N145" s="20">
        <v>5</v>
      </c>
      <c r="O145" s="19">
        <f t="shared" si="155"/>
        <v>0</v>
      </c>
      <c r="P145" s="20">
        <v>5</v>
      </c>
      <c r="Q145" s="20">
        <v>5</v>
      </c>
      <c r="R145" s="19">
        <f t="shared" si="156"/>
        <v>0</v>
      </c>
      <c r="S145" s="36">
        <f t="shared" ref="S145:T149" si="158">M145+P145</f>
        <v>10</v>
      </c>
      <c r="T145" s="36">
        <f t="shared" si="158"/>
        <v>10</v>
      </c>
      <c r="U145" s="19">
        <f t="shared" ref="U145:U149" si="159">T145/S145*100-100</f>
        <v>0</v>
      </c>
    </row>
    <row r="146" spans="1:21" ht="30" x14ac:dyDescent="0.25">
      <c r="A146" s="2"/>
      <c r="B146" s="3" t="s">
        <v>17</v>
      </c>
      <c r="C146" s="3"/>
      <c r="D146" s="5"/>
      <c r="E146" s="5"/>
      <c r="F146" s="20"/>
      <c r="G146" s="5"/>
      <c r="H146" s="5"/>
      <c r="I146" s="19"/>
      <c r="J146" s="5"/>
      <c r="K146" s="5"/>
      <c r="L146" s="19"/>
      <c r="M146" s="20">
        <v>6</v>
      </c>
      <c r="N146" s="20">
        <v>6</v>
      </c>
      <c r="O146" s="19">
        <f t="shared" si="155"/>
        <v>0</v>
      </c>
      <c r="P146" s="20">
        <v>6</v>
      </c>
      <c r="Q146" s="20">
        <v>6</v>
      </c>
      <c r="R146" s="19">
        <f t="shared" si="156"/>
        <v>0</v>
      </c>
      <c r="S146" s="36">
        <f t="shared" si="158"/>
        <v>12</v>
      </c>
      <c r="T146" s="36">
        <f t="shared" si="158"/>
        <v>12</v>
      </c>
      <c r="U146" s="19">
        <f t="shared" si="159"/>
        <v>0</v>
      </c>
    </row>
    <row r="147" spans="1:21" ht="30" x14ac:dyDescent="0.25">
      <c r="A147" s="2"/>
      <c r="B147" s="3" t="s">
        <v>18</v>
      </c>
      <c r="C147" s="3"/>
      <c r="D147" s="5"/>
      <c r="E147" s="5"/>
      <c r="F147" s="20"/>
      <c r="G147" s="5"/>
      <c r="H147" s="5"/>
      <c r="I147" s="19"/>
      <c r="J147" s="5"/>
      <c r="K147" s="5"/>
      <c r="L147" s="19"/>
      <c r="M147" s="20">
        <v>2</v>
      </c>
      <c r="N147" s="20">
        <v>2</v>
      </c>
      <c r="O147" s="19">
        <f t="shared" si="155"/>
        <v>0</v>
      </c>
      <c r="P147" s="20">
        <v>2</v>
      </c>
      <c r="Q147" s="20">
        <v>2</v>
      </c>
      <c r="R147" s="19">
        <f t="shared" si="156"/>
        <v>0</v>
      </c>
      <c r="S147" s="36">
        <f t="shared" si="158"/>
        <v>4</v>
      </c>
      <c r="T147" s="36">
        <f t="shared" si="158"/>
        <v>4</v>
      </c>
      <c r="U147" s="19">
        <f t="shared" si="159"/>
        <v>0</v>
      </c>
    </row>
    <row r="148" spans="1:21" ht="30" x14ac:dyDescent="0.25">
      <c r="A148" s="2"/>
      <c r="B148" s="3" t="s">
        <v>19</v>
      </c>
      <c r="C148" s="3"/>
      <c r="D148" s="5"/>
      <c r="E148" s="5"/>
      <c r="F148" s="20"/>
      <c r="G148" s="5"/>
      <c r="H148" s="5"/>
      <c r="I148" s="19"/>
      <c r="J148" s="5"/>
      <c r="K148" s="5"/>
      <c r="L148" s="19"/>
      <c r="M148" s="20">
        <v>3</v>
      </c>
      <c r="N148" s="20">
        <v>3</v>
      </c>
      <c r="O148" s="19">
        <f t="shared" si="155"/>
        <v>0</v>
      </c>
      <c r="P148" s="20">
        <v>3</v>
      </c>
      <c r="Q148" s="20">
        <v>3</v>
      </c>
      <c r="R148" s="19">
        <f t="shared" si="156"/>
        <v>0</v>
      </c>
      <c r="S148" s="36">
        <f t="shared" si="158"/>
        <v>6</v>
      </c>
      <c r="T148" s="36">
        <f t="shared" si="158"/>
        <v>6</v>
      </c>
      <c r="U148" s="19">
        <f t="shared" si="159"/>
        <v>0</v>
      </c>
    </row>
    <row r="149" spans="1:21" ht="30" x14ac:dyDescent="0.25">
      <c r="A149" s="2"/>
      <c r="B149" s="3" t="s">
        <v>20</v>
      </c>
      <c r="C149" s="3"/>
      <c r="D149" s="5"/>
      <c r="E149" s="5"/>
      <c r="F149" s="20"/>
      <c r="G149" s="5"/>
      <c r="H149" s="5"/>
      <c r="I149" s="19"/>
      <c r="J149" s="5"/>
      <c r="K149" s="5"/>
      <c r="L149" s="19"/>
      <c r="M149" s="20">
        <v>2</v>
      </c>
      <c r="N149" s="20">
        <v>2</v>
      </c>
      <c r="O149" s="19">
        <f t="shared" si="155"/>
        <v>0</v>
      </c>
      <c r="P149" s="20">
        <v>2</v>
      </c>
      <c r="Q149" s="20">
        <v>2</v>
      </c>
      <c r="R149" s="19">
        <f t="shared" si="156"/>
        <v>0</v>
      </c>
      <c r="S149" s="36">
        <f t="shared" si="158"/>
        <v>4</v>
      </c>
      <c r="T149" s="36">
        <f t="shared" si="158"/>
        <v>4</v>
      </c>
      <c r="U149" s="19">
        <f t="shared" si="159"/>
        <v>0</v>
      </c>
    </row>
    <row r="150" spans="1:21" x14ac:dyDescent="0.25">
      <c r="A150" s="41" t="s">
        <v>122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</row>
    <row r="151" spans="1:21" ht="165" x14ac:dyDescent="0.25">
      <c r="A151" s="2">
        <v>60</v>
      </c>
      <c r="B151" s="3" t="s">
        <v>123</v>
      </c>
      <c r="C151" s="3"/>
      <c r="D151" s="5">
        <v>31</v>
      </c>
      <c r="E151" s="5">
        <v>31</v>
      </c>
      <c r="F151" s="19">
        <f t="shared" ref="F151:F157" si="160">E151/D151*100-100</f>
        <v>0</v>
      </c>
      <c r="G151" s="5"/>
      <c r="H151" s="5"/>
      <c r="I151" s="19"/>
      <c r="J151" s="5"/>
      <c r="K151" s="5"/>
      <c r="L151" s="19"/>
      <c r="M151" s="9"/>
      <c r="N151" s="9"/>
      <c r="O151" s="9"/>
      <c r="P151" s="9"/>
      <c r="Q151" s="9"/>
      <c r="R151" s="9"/>
      <c r="S151" s="5">
        <v>31</v>
      </c>
      <c r="T151" s="5">
        <v>31</v>
      </c>
      <c r="U151" s="19">
        <f t="shared" ref="U151:U161" si="161">T151/S151*100-100</f>
        <v>0</v>
      </c>
    </row>
    <row r="152" spans="1:21" ht="120" x14ac:dyDescent="0.25">
      <c r="A152" s="2">
        <v>61</v>
      </c>
      <c r="B152" s="3" t="s">
        <v>124</v>
      </c>
      <c r="C152" s="3"/>
      <c r="D152" s="5">
        <v>23</v>
      </c>
      <c r="E152" s="5">
        <v>23</v>
      </c>
      <c r="F152" s="19">
        <f t="shared" si="160"/>
        <v>0</v>
      </c>
      <c r="G152" s="5"/>
      <c r="H152" s="5"/>
      <c r="I152" s="19"/>
      <c r="J152" s="5"/>
      <c r="K152" s="5"/>
      <c r="L152" s="19"/>
      <c r="M152" s="9"/>
      <c r="N152" s="9"/>
      <c r="O152" s="9"/>
      <c r="P152" s="9"/>
      <c r="Q152" s="9"/>
      <c r="R152" s="9"/>
      <c r="S152" s="5">
        <v>23</v>
      </c>
      <c r="T152" s="5">
        <v>23</v>
      </c>
      <c r="U152" s="19">
        <f t="shared" si="161"/>
        <v>0</v>
      </c>
    </row>
    <row r="153" spans="1:21" ht="166.5" customHeight="1" x14ac:dyDescent="0.25">
      <c r="A153" s="2">
        <v>62</v>
      </c>
      <c r="B153" s="3" t="s">
        <v>125</v>
      </c>
      <c r="C153" s="3"/>
      <c r="D153" s="5">
        <v>31</v>
      </c>
      <c r="E153" s="5">
        <v>31</v>
      </c>
      <c r="F153" s="19">
        <f t="shared" si="160"/>
        <v>0</v>
      </c>
      <c r="G153" s="5"/>
      <c r="H153" s="5"/>
      <c r="I153" s="19"/>
      <c r="J153" s="5"/>
      <c r="K153" s="5"/>
      <c r="L153" s="19"/>
      <c r="M153" s="9"/>
      <c r="N153" s="9"/>
      <c r="O153" s="9"/>
      <c r="P153" s="9"/>
      <c r="Q153" s="9"/>
      <c r="R153" s="9"/>
      <c r="S153" s="5">
        <v>31</v>
      </c>
      <c r="T153" s="5">
        <v>31</v>
      </c>
      <c r="U153" s="19">
        <f t="shared" si="161"/>
        <v>0</v>
      </c>
    </row>
    <row r="154" spans="1:21" ht="120" x14ac:dyDescent="0.25">
      <c r="A154" s="2">
        <v>63</v>
      </c>
      <c r="B154" s="3" t="s">
        <v>126</v>
      </c>
      <c r="C154" s="3"/>
      <c r="D154" s="5">
        <v>23</v>
      </c>
      <c r="E154" s="5">
        <v>23</v>
      </c>
      <c r="F154" s="19">
        <f t="shared" si="160"/>
        <v>0</v>
      </c>
      <c r="G154" s="5"/>
      <c r="H154" s="5"/>
      <c r="I154" s="19"/>
      <c r="J154" s="5"/>
      <c r="K154" s="5"/>
      <c r="L154" s="19"/>
      <c r="M154" s="9"/>
      <c r="N154" s="9"/>
      <c r="O154" s="9"/>
      <c r="P154" s="9"/>
      <c r="Q154" s="9"/>
      <c r="R154" s="9"/>
      <c r="S154" s="5">
        <v>23</v>
      </c>
      <c r="T154" s="5">
        <v>23</v>
      </c>
      <c r="U154" s="19">
        <f t="shared" si="161"/>
        <v>0</v>
      </c>
    </row>
    <row r="155" spans="1:21" ht="165" x14ac:dyDescent="0.25">
      <c r="A155" s="2">
        <v>64</v>
      </c>
      <c r="B155" s="3" t="s">
        <v>226</v>
      </c>
      <c r="C155" s="3"/>
      <c r="D155" s="5">
        <v>31</v>
      </c>
      <c r="E155" s="5">
        <v>31</v>
      </c>
      <c r="F155" s="19">
        <f t="shared" si="160"/>
        <v>0</v>
      </c>
      <c r="G155" s="5"/>
      <c r="H155" s="5"/>
      <c r="I155" s="19"/>
      <c r="J155" s="5"/>
      <c r="K155" s="5"/>
      <c r="L155" s="19"/>
      <c r="M155" s="9"/>
      <c r="N155" s="9"/>
      <c r="O155" s="9"/>
      <c r="P155" s="9"/>
      <c r="Q155" s="9"/>
      <c r="R155" s="9"/>
      <c r="S155" s="5">
        <v>31</v>
      </c>
      <c r="T155" s="5">
        <v>31</v>
      </c>
      <c r="U155" s="19">
        <f t="shared" si="161"/>
        <v>0</v>
      </c>
    </row>
    <row r="156" spans="1:21" ht="195" x14ac:dyDescent="0.25">
      <c r="A156" s="2">
        <v>65</v>
      </c>
      <c r="B156" s="3" t="s">
        <v>127</v>
      </c>
      <c r="C156" s="3"/>
      <c r="D156" s="5">
        <v>7</v>
      </c>
      <c r="E156" s="5">
        <v>7</v>
      </c>
      <c r="F156" s="19">
        <f t="shared" si="160"/>
        <v>0</v>
      </c>
      <c r="G156" s="5"/>
      <c r="H156" s="5"/>
      <c r="I156" s="19"/>
      <c r="J156" s="5"/>
      <c r="K156" s="5"/>
      <c r="L156" s="19"/>
      <c r="M156" s="9"/>
      <c r="N156" s="9"/>
      <c r="O156" s="9"/>
      <c r="P156" s="9"/>
      <c r="Q156" s="9"/>
      <c r="R156" s="9"/>
      <c r="S156" s="5">
        <v>7</v>
      </c>
      <c r="T156" s="5">
        <v>7</v>
      </c>
      <c r="U156" s="19">
        <f t="shared" si="161"/>
        <v>0</v>
      </c>
    </row>
    <row r="157" spans="1:21" ht="225" x14ac:dyDescent="0.25">
      <c r="A157" s="2">
        <v>66</v>
      </c>
      <c r="B157" s="3" t="s">
        <v>128</v>
      </c>
      <c r="C157" s="3"/>
      <c r="D157" s="5">
        <v>1</v>
      </c>
      <c r="E157" s="5">
        <v>4</v>
      </c>
      <c r="F157" s="19">
        <f t="shared" si="160"/>
        <v>300</v>
      </c>
      <c r="G157" s="5">
        <v>1</v>
      </c>
      <c r="H157" s="5">
        <v>4</v>
      </c>
      <c r="I157" s="19">
        <f t="shared" ref="I157" si="162">H157/G157*100-100</f>
        <v>300</v>
      </c>
      <c r="J157" s="5">
        <v>3</v>
      </c>
      <c r="K157" s="5">
        <v>4</v>
      </c>
      <c r="L157" s="19">
        <f t="shared" ref="L157" si="163">K157/J157*100-100</f>
        <v>33.333333333333314</v>
      </c>
      <c r="M157" s="5">
        <v>4</v>
      </c>
      <c r="N157" s="5">
        <v>4</v>
      </c>
      <c r="O157" s="19">
        <f t="shared" ref="O157:O161" si="164">N157/M157*100-100</f>
        <v>0</v>
      </c>
      <c r="P157" s="5">
        <v>1</v>
      </c>
      <c r="Q157" s="5">
        <v>1</v>
      </c>
      <c r="R157" s="19">
        <f t="shared" ref="R157" si="165">Q157/P157*100-100</f>
        <v>0</v>
      </c>
      <c r="S157" s="5">
        <f>D157+G157+J157+M157+P157</f>
        <v>10</v>
      </c>
      <c r="T157" s="5">
        <f>E157+H157+K157+N157+Q157</f>
        <v>17</v>
      </c>
      <c r="U157" s="19">
        <f t="shared" si="161"/>
        <v>70</v>
      </c>
    </row>
    <row r="158" spans="1:21" ht="30" x14ac:dyDescent="0.25">
      <c r="A158" s="2"/>
      <c r="B158" s="3" t="s">
        <v>16</v>
      </c>
      <c r="C158" s="3"/>
      <c r="D158" s="5"/>
      <c r="E158" s="5"/>
      <c r="F158" s="20"/>
      <c r="G158" s="5"/>
      <c r="H158" s="5"/>
      <c r="I158" s="19"/>
      <c r="J158" s="5"/>
      <c r="K158" s="5"/>
      <c r="L158" s="19"/>
      <c r="M158" s="9"/>
      <c r="N158" s="9"/>
      <c r="O158" s="9"/>
      <c r="P158" s="5">
        <v>1</v>
      </c>
      <c r="Q158" s="5">
        <v>1</v>
      </c>
      <c r="R158" s="19">
        <f t="shared" ref="R158" si="166">Q158/P158*100-100</f>
        <v>0</v>
      </c>
      <c r="S158" s="5">
        <v>1</v>
      </c>
      <c r="T158" s="5">
        <v>1</v>
      </c>
      <c r="U158" s="19">
        <f t="shared" si="161"/>
        <v>0</v>
      </c>
    </row>
    <row r="159" spans="1:21" ht="30" x14ac:dyDescent="0.25">
      <c r="A159" s="2"/>
      <c r="B159" s="3" t="s">
        <v>17</v>
      </c>
      <c r="C159" s="3"/>
      <c r="D159" s="5"/>
      <c r="E159" s="5"/>
      <c r="F159" s="20"/>
      <c r="G159" s="5"/>
      <c r="H159" s="5"/>
      <c r="I159" s="19"/>
      <c r="J159" s="5"/>
      <c r="K159" s="5"/>
      <c r="L159" s="19"/>
      <c r="M159" s="5">
        <v>1</v>
      </c>
      <c r="N159" s="5">
        <v>1</v>
      </c>
      <c r="O159" s="19">
        <f t="shared" si="164"/>
        <v>0</v>
      </c>
      <c r="P159" s="19"/>
      <c r="Q159" s="19"/>
      <c r="R159" s="19"/>
      <c r="S159" s="5">
        <v>1</v>
      </c>
      <c r="T159" s="5">
        <v>1</v>
      </c>
      <c r="U159" s="19">
        <f t="shared" si="161"/>
        <v>0</v>
      </c>
    </row>
    <row r="160" spans="1:21" ht="30" x14ac:dyDescent="0.25">
      <c r="A160" s="2"/>
      <c r="B160" s="3" t="s">
        <v>18</v>
      </c>
      <c r="C160" s="3"/>
      <c r="D160" s="5"/>
      <c r="E160" s="5"/>
      <c r="F160" s="20"/>
      <c r="G160" s="5"/>
      <c r="H160" s="5"/>
      <c r="I160" s="19"/>
      <c r="J160" s="5"/>
      <c r="K160" s="5"/>
      <c r="L160" s="19"/>
      <c r="M160" s="5">
        <v>1</v>
      </c>
      <c r="N160" s="5">
        <v>1</v>
      </c>
      <c r="O160" s="19">
        <f t="shared" si="164"/>
        <v>0</v>
      </c>
      <c r="P160" s="19"/>
      <c r="Q160" s="19"/>
      <c r="R160" s="19"/>
      <c r="S160" s="5">
        <v>1</v>
      </c>
      <c r="T160" s="5">
        <v>1</v>
      </c>
      <c r="U160" s="19">
        <f t="shared" si="161"/>
        <v>0</v>
      </c>
    </row>
    <row r="161" spans="1:21" x14ac:dyDescent="0.25">
      <c r="A161" s="2"/>
      <c r="B161" s="3" t="s">
        <v>21</v>
      </c>
      <c r="C161" s="3"/>
      <c r="D161" s="5"/>
      <c r="E161" s="5"/>
      <c r="F161" s="20"/>
      <c r="G161" s="5"/>
      <c r="H161" s="5"/>
      <c r="I161" s="19"/>
      <c r="J161" s="5"/>
      <c r="K161" s="5"/>
      <c r="L161" s="19"/>
      <c r="M161" s="5">
        <v>2</v>
      </c>
      <c r="N161" s="5">
        <v>2</v>
      </c>
      <c r="O161" s="19">
        <f t="shared" si="164"/>
        <v>0</v>
      </c>
      <c r="P161" s="19"/>
      <c r="Q161" s="19"/>
      <c r="R161" s="19"/>
      <c r="S161" s="5">
        <v>2</v>
      </c>
      <c r="T161" s="5">
        <v>2</v>
      </c>
      <c r="U161" s="19">
        <f t="shared" si="161"/>
        <v>0</v>
      </c>
    </row>
    <row r="162" spans="1:21" ht="240" x14ac:dyDescent="0.25">
      <c r="A162" s="2">
        <v>67</v>
      </c>
      <c r="B162" s="3" t="s">
        <v>129</v>
      </c>
      <c r="C162" s="3"/>
      <c r="D162" s="5"/>
      <c r="E162" s="5"/>
      <c r="F162" s="20"/>
      <c r="G162" s="5">
        <v>1</v>
      </c>
      <c r="H162" s="5">
        <v>1</v>
      </c>
      <c r="I162" s="19">
        <f t="shared" ref="I162" si="167">H162/G162*100-100</f>
        <v>0</v>
      </c>
      <c r="J162" s="5"/>
      <c r="K162" s="5"/>
      <c r="L162" s="19"/>
      <c r="M162" s="9"/>
      <c r="N162" s="9"/>
      <c r="O162" s="9"/>
      <c r="P162" s="9"/>
      <c r="Q162" s="9"/>
      <c r="R162" s="9"/>
      <c r="S162" s="5">
        <v>1</v>
      </c>
      <c r="T162" s="5">
        <v>1</v>
      </c>
      <c r="U162" s="19">
        <f t="shared" ref="U162:U163" si="168">T162/S162*100-100</f>
        <v>0</v>
      </c>
    </row>
    <row r="163" spans="1:21" ht="165" x14ac:dyDescent="0.25">
      <c r="A163" s="2">
        <v>68</v>
      </c>
      <c r="B163" s="26" t="s">
        <v>130</v>
      </c>
      <c r="C163" s="3"/>
      <c r="D163" s="5"/>
      <c r="E163" s="5"/>
      <c r="F163" s="20"/>
      <c r="G163" s="5"/>
      <c r="H163" s="5"/>
      <c r="I163" s="19"/>
      <c r="J163" s="5">
        <v>10</v>
      </c>
      <c r="K163" s="5">
        <v>10</v>
      </c>
      <c r="L163" s="19">
        <f t="shared" ref="L163:L164" si="169">K163/J163*100-100</f>
        <v>0</v>
      </c>
      <c r="M163" s="5">
        <v>10</v>
      </c>
      <c r="N163" s="5">
        <v>10</v>
      </c>
      <c r="O163" s="19">
        <f t="shared" ref="O163" si="170">N163/M163*100-100</f>
        <v>0</v>
      </c>
      <c r="P163" s="5">
        <v>6</v>
      </c>
      <c r="Q163" s="5">
        <v>6</v>
      </c>
      <c r="R163" s="19">
        <f t="shared" ref="R163" si="171">Q163/P163*100-100</f>
        <v>0</v>
      </c>
      <c r="S163" s="5">
        <f>D163+G163+J163+M163+P163</f>
        <v>26</v>
      </c>
      <c r="T163" s="5">
        <f>E163+H163+K163+N163+Q163</f>
        <v>26</v>
      </c>
      <c r="U163" s="19">
        <f t="shared" si="168"/>
        <v>0</v>
      </c>
    </row>
    <row r="164" spans="1:21" ht="135" x14ac:dyDescent="0.25">
      <c r="A164" s="2">
        <v>69</v>
      </c>
      <c r="B164" s="26" t="s">
        <v>131</v>
      </c>
      <c r="C164" s="3"/>
      <c r="D164" s="5"/>
      <c r="E164" s="5"/>
      <c r="F164" s="20"/>
      <c r="G164" s="5">
        <v>160</v>
      </c>
      <c r="H164" s="5">
        <v>160</v>
      </c>
      <c r="I164" s="19">
        <f t="shared" ref="I164" si="172">H164/G164*100-100</f>
        <v>0</v>
      </c>
      <c r="J164" s="5">
        <v>160</v>
      </c>
      <c r="K164" s="5">
        <v>160</v>
      </c>
      <c r="L164" s="19">
        <f t="shared" si="169"/>
        <v>0</v>
      </c>
      <c r="M164" s="5">
        <v>160</v>
      </c>
      <c r="N164" s="5">
        <v>160</v>
      </c>
      <c r="O164" s="19">
        <f t="shared" ref="O164" si="173">N164/M164*100-100</f>
        <v>0</v>
      </c>
      <c r="P164" s="5">
        <v>160</v>
      </c>
      <c r="Q164" s="5">
        <v>160</v>
      </c>
      <c r="R164" s="19">
        <f t="shared" ref="R164" si="174">Q164/P164*100-100</f>
        <v>0</v>
      </c>
      <c r="S164" s="5">
        <f>D164+G164+J164+M164+P164</f>
        <v>640</v>
      </c>
      <c r="T164" s="5">
        <f>E164+H164+K164+N164+Q164</f>
        <v>640</v>
      </c>
      <c r="U164" s="19">
        <f t="shared" ref="U164" si="175">T164/S164*100-100</f>
        <v>0</v>
      </c>
    </row>
    <row r="165" spans="1:21" x14ac:dyDescent="0.25">
      <c r="A165" s="41" t="s">
        <v>132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</row>
    <row r="166" spans="1:21" ht="165" x14ac:dyDescent="0.25">
      <c r="A166" s="2">
        <v>70</v>
      </c>
      <c r="B166" s="26" t="s">
        <v>133</v>
      </c>
      <c r="C166" s="26" t="s">
        <v>103</v>
      </c>
      <c r="D166" s="5">
        <v>2</v>
      </c>
      <c r="E166" s="5">
        <v>2</v>
      </c>
      <c r="F166" s="19">
        <f t="shared" ref="F166:F177" si="176">E166/D166*100-100</f>
        <v>0</v>
      </c>
      <c r="G166" s="5"/>
      <c r="H166" s="5"/>
      <c r="I166" s="19"/>
      <c r="J166" s="5"/>
      <c r="K166" s="5"/>
      <c r="L166" s="19"/>
      <c r="M166" s="9"/>
      <c r="N166" s="9"/>
      <c r="O166" s="9"/>
      <c r="P166" s="9"/>
      <c r="Q166" s="9"/>
      <c r="R166" s="9"/>
      <c r="S166" s="5">
        <v>2</v>
      </c>
      <c r="T166" s="5">
        <v>2</v>
      </c>
      <c r="U166" s="19">
        <f t="shared" ref="U166:U169" si="177">T166/S166*100-100</f>
        <v>0</v>
      </c>
    </row>
    <row r="167" spans="1:21" ht="180" x14ac:dyDescent="0.25">
      <c r="A167" s="2">
        <v>71</v>
      </c>
      <c r="B167" s="26" t="s">
        <v>134</v>
      </c>
      <c r="C167" s="3"/>
      <c r="D167" s="5">
        <v>95</v>
      </c>
      <c r="E167" s="5">
        <v>95</v>
      </c>
      <c r="F167" s="19">
        <f t="shared" si="176"/>
        <v>0</v>
      </c>
      <c r="G167" s="5"/>
      <c r="H167" s="5"/>
      <c r="I167" s="19"/>
      <c r="J167" s="5"/>
      <c r="K167" s="5"/>
      <c r="L167" s="19"/>
      <c r="M167" s="9"/>
      <c r="N167" s="9"/>
      <c r="O167" s="9"/>
      <c r="P167" s="9"/>
      <c r="Q167" s="9"/>
      <c r="R167" s="9"/>
      <c r="S167" s="5">
        <v>95</v>
      </c>
      <c r="T167" s="5">
        <v>95</v>
      </c>
      <c r="U167" s="19">
        <f t="shared" si="177"/>
        <v>0</v>
      </c>
    </row>
    <row r="168" spans="1:21" ht="135" x14ac:dyDescent="0.25">
      <c r="A168" s="2">
        <v>72</v>
      </c>
      <c r="B168" s="26" t="s">
        <v>135</v>
      </c>
      <c r="C168" s="3"/>
      <c r="D168" s="5">
        <v>65</v>
      </c>
      <c r="E168" s="5">
        <v>65</v>
      </c>
      <c r="F168" s="19">
        <f t="shared" si="176"/>
        <v>0</v>
      </c>
      <c r="G168" s="5">
        <v>65</v>
      </c>
      <c r="H168" s="5">
        <v>65</v>
      </c>
      <c r="I168" s="19">
        <f t="shared" ref="I168" si="178">H168/G168*100-100</f>
        <v>0</v>
      </c>
      <c r="J168" s="5">
        <v>65</v>
      </c>
      <c r="K168" s="5">
        <v>65</v>
      </c>
      <c r="L168" s="19">
        <f t="shared" ref="L168" si="179">K168/J168*100-100</f>
        <v>0</v>
      </c>
      <c r="M168" s="5">
        <v>66</v>
      </c>
      <c r="N168" s="5">
        <v>66</v>
      </c>
      <c r="O168" s="19">
        <f t="shared" ref="O168:O173" si="180">N168/M168*100-100</f>
        <v>0</v>
      </c>
      <c r="P168" s="5">
        <v>66</v>
      </c>
      <c r="Q168" s="5">
        <v>66</v>
      </c>
      <c r="R168" s="19">
        <f t="shared" ref="R168:R173" si="181">Q168/P168*100-100</f>
        <v>0</v>
      </c>
      <c r="S168" s="5">
        <f>D168+G168+J168+M168+P168</f>
        <v>327</v>
      </c>
      <c r="T168" s="5">
        <f>E168+H168+K168+N168+Q168</f>
        <v>327</v>
      </c>
      <c r="U168" s="19">
        <f t="shared" si="177"/>
        <v>0</v>
      </c>
    </row>
    <row r="169" spans="1:21" ht="30" x14ac:dyDescent="0.25">
      <c r="A169" s="2"/>
      <c r="B169" s="3" t="s">
        <v>15</v>
      </c>
      <c r="C169" s="3"/>
      <c r="D169" s="5"/>
      <c r="E169" s="5"/>
      <c r="F169" s="19"/>
      <c r="G169" s="5"/>
      <c r="H169" s="5"/>
      <c r="I169" s="19"/>
      <c r="J169" s="5"/>
      <c r="K169" s="5"/>
      <c r="L169" s="19"/>
      <c r="M169" s="5">
        <v>13</v>
      </c>
      <c r="N169" s="5">
        <v>13</v>
      </c>
      <c r="O169" s="19">
        <f t="shared" si="180"/>
        <v>0</v>
      </c>
      <c r="P169" s="5">
        <v>13</v>
      </c>
      <c r="Q169" s="5">
        <v>13</v>
      </c>
      <c r="R169" s="19">
        <f t="shared" si="181"/>
        <v>0</v>
      </c>
      <c r="S169" s="5">
        <f t="shared" ref="S169:T173" si="182">D169+G169+J169+M169+P169</f>
        <v>26</v>
      </c>
      <c r="T169" s="5">
        <f t="shared" si="182"/>
        <v>26</v>
      </c>
      <c r="U169" s="19">
        <f t="shared" si="177"/>
        <v>0</v>
      </c>
    </row>
    <row r="170" spans="1:21" ht="30" x14ac:dyDescent="0.25">
      <c r="A170" s="2"/>
      <c r="B170" s="3" t="s">
        <v>16</v>
      </c>
      <c r="C170" s="3"/>
      <c r="D170" s="5"/>
      <c r="E170" s="5"/>
      <c r="F170" s="19"/>
      <c r="G170" s="5"/>
      <c r="H170" s="5"/>
      <c r="I170" s="19"/>
      <c r="J170" s="5"/>
      <c r="K170" s="5"/>
      <c r="L170" s="19"/>
      <c r="M170" s="5">
        <v>18</v>
      </c>
      <c r="N170" s="5">
        <v>18</v>
      </c>
      <c r="O170" s="19">
        <f t="shared" si="180"/>
        <v>0</v>
      </c>
      <c r="P170" s="5">
        <v>18</v>
      </c>
      <c r="Q170" s="5">
        <v>18</v>
      </c>
      <c r="R170" s="19">
        <f t="shared" si="181"/>
        <v>0</v>
      </c>
      <c r="S170" s="5">
        <f t="shared" si="182"/>
        <v>36</v>
      </c>
      <c r="T170" s="5">
        <f t="shared" si="182"/>
        <v>36</v>
      </c>
      <c r="U170" s="19">
        <f t="shared" ref="U170:U173" si="183">T170/S170*100-100</f>
        <v>0</v>
      </c>
    </row>
    <row r="171" spans="1:21" ht="30" x14ac:dyDescent="0.25">
      <c r="A171" s="2"/>
      <c r="B171" s="3" t="s">
        <v>17</v>
      </c>
      <c r="C171" s="3"/>
      <c r="D171" s="5"/>
      <c r="E171" s="5"/>
      <c r="F171" s="19"/>
      <c r="G171" s="5"/>
      <c r="H171" s="5"/>
      <c r="I171" s="19"/>
      <c r="J171" s="5"/>
      <c r="K171" s="5"/>
      <c r="L171" s="19"/>
      <c r="M171" s="5">
        <v>10</v>
      </c>
      <c r="N171" s="5">
        <v>10</v>
      </c>
      <c r="O171" s="19">
        <f t="shared" si="180"/>
        <v>0</v>
      </c>
      <c r="P171" s="5">
        <v>10</v>
      </c>
      <c r="Q171" s="5">
        <v>10</v>
      </c>
      <c r="R171" s="19">
        <f t="shared" si="181"/>
        <v>0</v>
      </c>
      <c r="S171" s="5">
        <f t="shared" si="182"/>
        <v>20</v>
      </c>
      <c r="T171" s="5">
        <f t="shared" si="182"/>
        <v>20</v>
      </c>
      <c r="U171" s="19">
        <f t="shared" si="183"/>
        <v>0</v>
      </c>
    </row>
    <row r="172" spans="1:21" ht="30" x14ac:dyDescent="0.25">
      <c r="A172" s="2"/>
      <c r="B172" s="3" t="s">
        <v>18</v>
      </c>
      <c r="C172" s="3"/>
      <c r="D172" s="5"/>
      <c r="E172" s="5"/>
      <c r="F172" s="19"/>
      <c r="G172" s="5"/>
      <c r="H172" s="5"/>
      <c r="I172" s="19"/>
      <c r="J172" s="5"/>
      <c r="K172" s="5"/>
      <c r="L172" s="19"/>
      <c r="M172" s="5">
        <v>19</v>
      </c>
      <c r="N172" s="5">
        <v>19</v>
      </c>
      <c r="O172" s="19">
        <f t="shared" si="180"/>
        <v>0</v>
      </c>
      <c r="P172" s="5">
        <v>19</v>
      </c>
      <c r="Q172" s="5">
        <v>19</v>
      </c>
      <c r="R172" s="19">
        <f t="shared" si="181"/>
        <v>0</v>
      </c>
      <c r="S172" s="5">
        <f t="shared" si="182"/>
        <v>38</v>
      </c>
      <c r="T172" s="5">
        <f t="shared" si="182"/>
        <v>38</v>
      </c>
      <c r="U172" s="19">
        <f t="shared" si="183"/>
        <v>0</v>
      </c>
    </row>
    <row r="173" spans="1:21" ht="30" x14ac:dyDescent="0.25">
      <c r="A173" s="2"/>
      <c r="B173" s="3" t="s">
        <v>20</v>
      </c>
      <c r="C173" s="3"/>
      <c r="D173" s="5"/>
      <c r="E173" s="5"/>
      <c r="F173" s="19"/>
      <c r="G173" s="5"/>
      <c r="H173" s="5"/>
      <c r="I173" s="19"/>
      <c r="J173" s="5"/>
      <c r="K173" s="5"/>
      <c r="L173" s="19"/>
      <c r="M173" s="5">
        <v>6</v>
      </c>
      <c r="N173" s="5">
        <v>6</v>
      </c>
      <c r="O173" s="19">
        <f t="shared" si="180"/>
        <v>0</v>
      </c>
      <c r="P173" s="5">
        <v>6</v>
      </c>
      <c r="Q173" s="5">
        <v>6</v>
      </c>
      <c r="R173" s="19">
        <f t="shared" si="181"/>
        <v>0</v>
      </c>
      <c r="S173" s="5">
        <f t="shared" si="182"/>
        <v>12</v>
      </c>
      <c r="T173" s="5">
        <f t="shared" si="182"/>
        <v>12</v>
      </c>
      <c r="U173" s="19">
        <f t="shared" si="183"/>
        <v>0</v>
      </c>
    </row>
    <row r="174" spans="1:21" x14ac:dyDescent="0.25">
      <c r="A174" s="41" t="s">
        <v>136</v>
      </c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</row>
    <row r="175" spans="1:21" ht="135" x14ac:dyDescent="0.25">
      <c r="A175" s="51">
        <v>73</v>
      </c>
      <c r="B175" s="26" t="s">
        <v>137</v>
      </c>
      <c r="C175" s="26"/>
      <c r="D175" s="5">
        <v>90</v>
      </c>
      <c r="E175" s="5">
        <v>90</v>
      </c>
      <c r="F175" s="19">
        <f t="shared" si="176"/>
        <v>0</v>
      </c>
      <c r="G175" s="5"/>
      <c r="H175" s="5"/>
      <c r="I175" s="19"/>
      <c r="J175" s="5"/>
      <c r="K175" s="5"/>
      <c r="L175" s="19"/>
      <c r="M175" s="9"/>
      <c r="N175" s="9"/>
      <c r="O175" s="9"/>
      <c r="P175" s="9"/>
      <c r="Q175" s="9"/>
      <c r="R175" s="9"/>
      <c r="S175" s="5">
        <v>90</v>
      </c>
      <c r="T175" s="5">
        <v>90</v>
      </c>
      <c r="U175" s="19">
        <f t="shared" ref="U175:U186" si="184">T175/S175*100-100</f>
        <v>0</v>
      </c>
    </row>
    <row r="176" spans="1:21" x14ac:dyDescent="0.25">
      <c r="A176" s="51"/>
      <c r="B176" s="26" t="s">
        <v>138</v>
      </c>
      <c r="C176" s="26"/>
      <c r="D176" s="5">
        <v>40</v>
      </c>
      <c r="E176" s="5">
        <v>40</v>
      </c>
      <c r="F176" s="19">
        <f t="shared" si="176"/>
        <v>0</v>
      </c>
      <c r="G176" s="5"/>
      <c r="H176" s="5"/>
      <c r="I176" s="19"/>
      <c r="J176" s="5"/>
      <c r="K176" s="5"/>
      <c r="L176" s="19"/>
      <c r="M176" s="9"/>
      <c r="N176" s="9"/>
      <c r="O176" s="9"/>
      <c r="P176" s="9"/>
      <c r="Q176" s="9"/>
      <c r="R176" s="9"/>
      <c r="S176" s="5">
        <v>40</v>
      </c>
      <c r="T176" s="5">
        <v>40</v>
      </c>
      <c r="U176" s="19">
        <f t="shared" si="184"/>
        <v>0</v>
      </c>
    </row>
    <row r="177" spans="1:21" x14ac:dyDescent="0.25">
      <c r="A177" s="51"/>
      <c r="B177" s="26" t="s">
        <v>139</v>
      </c>
      <c r="C177" s="26"/>
      <c r="D177" s="5">
        <v>50</v>
      </c>
      <c r="E177" s="5">
        <v>50</v>
      </c>
      <c r="F177" s="19">
        <f t="shared" si="176"/>
        <v>0</v>
      </c>
      <c r="G177" s="5"/>
      <c r="H177" s="5"/>
      <c r="I177" s="19"/>
      <c r="J177" s="5"/>
      <c r="K177" s="5"/>
      <c r="L177" s="19"/>
      <c r="M177" s="9"/>
      <c r="N177" s="9"/>
      <c r="O177" s="9"/>
      <c r="P177" s="9"/>
      <c r="Q177" s="9"/>
      <c r="R177" s="9"/>
      <c r="S177" s="5">
        <v>50</v>
      </c>
      <c r="T177" s="5">
        <v>50</v>
      </c>
      <c r="U177" s="19">
        <f t="shared" si="184"/>
        <v>0</v>
      </c>
    </row>
    <row r="178" spans="1:21" ht="180" x14ac:dyDescent="0.25">
      <c r="A178" s="2">
        <v>74</v>
      </c>
      <c r="B178" s="26" t="s">
        <v>140</v>
      </c>
      <c r="C178" s="3"/>
      <c r="D178" s="5">
        <v>18</v>
      </c>
      <c r="E178" s="5">
        <v>18</v>
      </c>
      <c r="F178" s="19">
        <f t="shared" ref="F178" si="185">E178/D178*100-100</f>
        <v>0</v>
      </c>
      <c r="G178" s="5">
        <v>18</v>
      </c>
      <c r="H178" s="5">
        <v>18</v>
      </c>
      <c r="I178" s="19">
        <f t="shared" ref="I178" si="186">H178/G178*100-100</f>
        <v>0</v>
      </c>
      <c r="J178" s="5">
        <v>18</v>
      </c>
      <c r="K178" s="5">
        <v>18</v>
      </c>
      <c r="L178" s="19">
        <f t="shared" ref="L178" si="187">K178/J178*100-100</f>
        <v>0</v>
      </c>
      <c r="M178" s="5">
        <v>18</v>
      </c>
      <c r="N178" s="5">
        <v>18</v>
      </c>
      <c r="O178" s="19">
        <f t="shared" ref="O178:O184" si="188">N178/M178*100-100</f>
        <v>0</v>
      </c>
      <c r="P178" s="5">
        <v>18</v>
      </c>
      <c r="Q178" s="5">
        <v>18</v>
      </c>
      <c r="R178" s="19">
        <f t="shared" ref="R178:R184" si="189">Q178/P178*100-100</f>
        <v>0</v>
      </c>
      <c r="S178" s="5">
        <f>D178+G178+J178+M178+P178</f>
        <v>90</v>
      </c>
      <c r="T178" s="5">
        <f>E178+H178+K178+N178+Q178</f>
        <v>90</v>
      </c>
      <c r="U178" s="19">
        <f t="shared" si="184"/>
        <v>0</v>
      </c>
    </row>
    <row r="179" spans="1:21" ht="30" x14ac:dyDescent="0.25">
      <c r="A179" s="2"/>
      <c r="B179" s="3" t="s">
        <v>15</v>
      </c>
      <c r="C179" s="3"/>
      <c r="D179" s="5"/>
      <c r="E179" s="5"/>
      <c r="F179" s="19"/>
      <c r="G179" s="5"/>
      <c r="H179" s="5"/>
      <c r="I179" s="19"/>
      <c r="J179" s="5"/>
      <c r="K179" s="5"/>
      <c r="L179" s="19"/>
      <c r="M179" s="20">
        <v>3</v>
      </c>
      <c r="N179" s="20">
        <v>3</v>
      </c>
      <c r="O179" s="19">
        <f t="shared" si="188"/>
        <v>0</v>
      </c>
      <c r="P179" s="20">
        <v>3</v>
      </c>
      <c r="Q179" s="20">
        <v>3</v>
      </c>
      <c r="R179" s="19">
        <f t="shared" si="189"/>
        <v>0</v>
      </c>
      <c r="S179" s="35">
        <f>M179+P179</f>
        <v>6</v>
      </c>
      <c r="T179" s="35">
        <f>N179+Q179</f>
        <v>6</v>
      </c>
      <c r="U179" s="19">
        <f t="shared" si="184"/>
        <v>0</v>
      </c>
    </row>
    <row r="180" spans="1:21" ht="30" x14ac:dyDescent="0.25">
      <c r="A180" s="2"/>
      <c r="B180" s="3" t="s">
        <v>16</v>
      </c>
      <c r="C180" s="3"/>
      <c r="D180" s="5"/>
      <c r="E180" s="5"/>
      <c r="F180" s="20"/>
      <c r="G180" s="5"/>
      <c r="H180" s="5"/>
      <c r="I180" s="19"/>
      <c r="J180" s="5"/>
      <c r="K180" s="5"/>
      <c r="L180" s="19"/>
      <c r="M180" s="20">
        <v>3</v>
      </c>
      <c r="N180" s="20">
        <v>3</v>
      </c>
      <c r="O180" s="19">
        <f t="shared" si="188"/>
        <v>0</v>
      </c>
      <c r="P180" s="20">
        <v>3</v>
      </c>
      <c r="Q180" s="20">
        <v>3</v>
      </c>
      <c r="R180" s="19">
        <f t="shared" si="189"/>
        <v>0</v>
      </c>
      <c r="S180" s="35">
        <f t="shared" ref="S180:S184" si="190">M180+P180</f>
        <v>6</v>
      </c>
      <c r="T180" s="35">
        <f t="shared" ref="T180:T184" si="191">N180+Q180</f>
        <v>6</v>
      </c>
      <c r="U180" s="19">
        <f t="shared" ref="U180:U184" si="192">T180/S180*100-100</f>
        <v>0</v>
      </c>
    </row>
    <row r="181" spans="1:21" ht="30" x14ac:dyDescent="0.25">
      <c r="A181" s="2"/>
      <c r="B181" s="3" t="s">
        <v>17</v>
      </c>
      <c r="C181" s="3"/>
      <c r="D181" s="5"/>
      <c r="E181" s="5"/>
      <c r="F181" s="20"/>
      <c r="G181" s="5"/>
      <c r="H181" s="5"/>
      <c r="I181" s="19"/>
      <c r="J181" s="5"/>
      <c r="K181" s="5"/>
      <c r="L181" s="19"/>
      <c r="M181" s="20">
        <v>3</v>
      </c>
      <c r="N181" s="20">
        <v>3</v>
      </c>
      <c r="O181" s="19">
        <f t="shared" si="188"/>
        <v>0</v>
      </c>
      <c r="P181" s="20">
        <v>3</v>
      </c>
      <c r="Q181" s="20">
        <v>3</v>
      </c>
      <c r="R181" s="19">
        <f t="shared" si="189"/>
        <v>0</v>
      </c>
      <c r="S181" s="35">
        <f t="shared" si="190"/>
        <v>6</v>
      </c>
      <c r="T181" s="35">
        <f t="shared" si="191"/>
        <v>6</v>
      </c>
      <c r="U181" s="19">
        <f t="shared" si="192"/>
        <v>0</v>
      </c>
    </row>
    <row r="182" spans="1:21" ht="30" x14ac:dyDescent="0.25">
      <c r="A182" s="2"/>
      <c r="B182" s="3" t="s">
        <v>18</v>
      </c>
      <c r="C182" s="3"/>
      <c r="D182" s="5"/>
      <c r="E182" s="5"/>
      <c r="F182" s="20"/>
      <c r="G182" s="5"/>
      <c r="H182" s="5"/>
      <c r="I182" s="19"/>
      <c r="J182" s="5"/>
      <c r="K182" s="5"/>
      <c r="L182" s="19"/>
      <c r="M182" s="20">
        <v>3</v>
      </c>
      <c r="N182" s="20">
        <v>3</v>
      </c>
      <c r="O182" s="19">
        <f t="shared" si="188"/>
        <v>0</v>
      </c>
      <c r="P182" s="20">
        <v>3</v>
      </c>
      <c r="Q182" s="20">
        <v>3</v>
      </c>
      <c r="R182" s="19">
        <f t="shared" si="189"/>
        <v>0</v>
      </c>
      <c r="S182" s="35">
        <f t="shared" si="190"/>
        <v>6</v>
      </c>
      <c r="T182" s="35">
        <f t="shared" si="191"/>
        <v>6</v>
      </c>
      <c r="U182" s="19">
        <f t="shared" si="192"/>
        <v>0</v>
      </c>
    </row>
    <row r="183" spans="1:21" ht="30" x14ac:dyDescent="0.25">
      <c r="A183" s="2"/>
      <c r="B183" s="3" t="s">
        <v>19</v>
      </c>
      <c r="C183" s="3"/>
      <c r="D183" s="5"/>
      <c r="E183" s="5"/>
      <c r="F183" s="20"/>
      <c r="G183" s="5"/>
      <c r="H183" s="5"/>
      <c r="I183" s="19"/>
      <c r="J183" s="5"/>
      <c r="K183" s="5"/>
      <c r="L183" s="19"/>
      <c r="M183" s="20">
        <v>3</v>
      </c>
      <c r="N183" s="20">
        <v>3</v>
      </c>
      <c r="O183" s="19">
        <f t="shared" si="188"/>
        <v>0</v>
      </c>
      <c r="P183" s="20">
        <v>3</v>
      </c>
      <c r="Q183" s="20">
        <v>3</v>
      </c>
      <c r="R183" s="19">
        <f t="shared" si="189"/>
        <v>0</v>
      </c>
      <c r="S183" s="35">
        <f t="shared" si="190"/>
        <v>6</v>
      </c>
      <c r="T183" s="35">
        <f t="shared" si="191"/>
        <v>6</v>
      </c>
      <c r="U183" s="19">
        <f t="shared" si="192"/>
        <v>0</v>
      </c>
    </row>
    <row r="184" spans="1:21" ht="30" x14ac:dyDescent="0.25">
      <c r="A184" s="2"/>
      <c r="B184" s="3" t="s">
        <v>20</v>
      </c>
      <c r="C184" s="3"/>
      <c r="D184" s="5"/>
      <c r="E184" s="5"/>
      <c r="F184" s="20"/>
      <c r="G184" s="5"/>
      <c r="H184" s="5"/>
      <c r="I184" s="19"/>
      <c r="J184" s="5"/>
      <c r="K184" s="5"/>
      <c r="L184" s="19"/>
      <c r="M184" s="20">
        <v>3</v>
      </c>
      <c r="N184" s="20">
        <v>3</v>
      </c>
      <c r="O184" s="19">
        <f t="shared" si="188"/>
        <v>0</v>
      </c>
      <c r="P184" s="20">
        <v>3</v>
      </c>
      <c r="Q184" s="20">
        <v>3</v>
      </c>
      <c r="R184" s="19">
        <f t="shared" si="189"/>
        <v>0</v>
      </c>
      <c r="S184" s="35">
        <f t="shared" si="190"/>
        <v>6</v>
      </c>
      <c r="T184" s="35">
        <f t="shared" si="191"/>
        <v>6</v>
      </c>
      <c r="U184" s="19">
        <f t="shared" si="192"/>
        <v>0</v>
      </c>
    </row>
    <row r="185" spans="1:21" ht="180" x14ac:dyDescent="0.25">
      <c r="A185" s="2">
        <v>75</v>
      </c>
      <c r="B185" s="26" t="s">
        <v>141</v>
      </c>
      <c r="C185" s="3"/>
      <c r="D185" s="5">
        <v>4</v>
      </c>
      <c r="E185" s="5">
        <v>4</v>
      </c>
      <c r="F185" s="19">
        <f t="shared" ref="F185:F190" si="193">E185/D185*100-100</f>
        <v>0</v>
      </c>
      <c r="G185" s="5"/>
      <c r="H185" s="5"/>
      <c r="I185" s="19"/>
      <c r="J185" s="5"/>
      <c r="K185" s="5"/>
      <c r="L185" s="19"/>
      <c r="M185" s="9"/>
      <c r="N185" s="9"/>
      <c r="O185" s="9"/>
      <c r="P185" s="9"/>
      <c r="Q185" s="9"/>
      <c r="R185" s="9"/>
      <c r="S185" s="5">
        <v>4</v>
      </c>
      <c r="T185" s="5">
        <v>4</v>
      </c>
      <c r="U185" s="19">
        <f t="shared" si="184"/>
        <v>0</v>
      </c>
    </row>
    <row r="186" spans="1:21" ht="120" x14ac:dyDescent="0.25">
      <c r="A186" s="2">
        <v>76</v>
      </c>
      <c r="B186" s="26" t="s">
        <v>142</v>
      </c>
      <c r="C186" s="3"/>
      <c r="D186" s="5">
        <v>5</v>
      </c>
      <c r="E186" s="5">
        <v>5</v>
      </c>
      <c r="F186" s="19">
        <f t="shared" si="193"/>
        <v>0</v>
      </c>
      <c r="G186" s="5"/>
      <c r="H186" s="5"/>
      <c r="I186" s="19"/>
      <c r="J186" s="5"/>
      <c r="K186" s="5"/>
      <c r="L186" s="19"/>
      <c r="M186" s="9"/>
      <c r="N186" s="9"/>
      <c r="O186" s="9"/>
      <c r="P186" s="9"/>
      <c r="Q186" s="9"/>
      <c r="R186" s="9"/>
      <c r="S186" s="5">
        <v>5</v>
      </c>
      <c r="T186" s="5">
        <v>5</v>
      </c>
      <c r="U186" s="19">
        <f t="shared" si="184"/>
        <v>0</v>
      </c>
    </row>
    <row r="187" spans="1:21" x14ac:dyDescent="0.25">
      <c r="A187" s="41" t="s">
        <v>143</v>
      </c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</row>
    <row r="188" spans="1:21" ht="105" x14ac:dyDescent="0.25">
      <c r="A188" s="2">
        <v>77</v>
      </c>
      <c r="B188" s="26" t="s">
        <v>144</v>
      </c>
      <c r="C188" s="3"/>
      <c r="D188" s="5">
        <v>4</v>
      </c>
      <c r="E188" s="5">
        <v>4</v>
      </c>
      <c r="F188" s="19">
        <f t="shared" si="193"/>
        <v>0</v>
      </c>
      <c r="G188" s="5"/>
      <c r="H188" s="5"/>
      <c r="I188" s="19"/>
      <c r="J188" s="5"/>
      <c r="K188" s="5"/>
      <c r="L188" s="19"/>
      <c r="M188" s="9"/>
      <c r="N188" s="9"/>
      <c r="O188" s="9"/>
      <c r="P188" s="9"/>
      <c r="Q188" s="9"/>
      <c r="R188" s="9"/>
      <c r="S188" s="5">
        <v>4</v>
      </c>
      <c r="T188" s="5">
        <v>4</v>
      </c>
      <c r="U188" s="19">
        <f t="shared" ref="U188:U191" si="194">T188/S188*100-100</f>
        <v>0</v>
      </c>
    </row>
    <row r="189" spans="1:21" ht="210" x14ac:dyDescent="0.25">
      <c r="A189" s="2">
        <v>78</v>
      </c>
      <c r="B189" s="26" t="s">
        <v>225</v>
      </c>
      <c r="C189" s="3"/>
      <c r="D189" s="5">
        <v>1</v>
      </c>
      <c r="E189" s="5">
        <v>1</v>
      </c>
      <c r="F189" s="19">
        <f t="shared" si="193"/>
        <v>0</v>
      </c>
      <c r="G189" s="5"/>
      <c r="H189" s="5"/>
      <c r="I189" s="19"/>
      <c r="J189" s="5"/>
      <c r="K189" s="5"/>
      <c r="L189" s="19"/>
      <c r="M189" s="9"/>
      <c r="N189" s="9"/>
      <c r="O189" s="9"/>
      <c r="P189" s="9"/>
      <c r="Q189" s="9"/>
      <c r="R189" s="9"/>
      <c r="S189" s="5">
        <v>1</v>
      </c>
      <c r="T189" s="5">
        <v>1</v>
      </c>
      <c r="U189" s="19">
        <f t="shared" si="194"/>
        <v>0</v>
      </c>
    </row>
    <row r="190" spans="1:21" ht="189" customHeight="1" x14ac:dyDescent="0.25">
      <c r="A190" s="2">
        <v>79</v>
      </c>
      <c r="B190" s="26" t="s">
        <v>145</v>
      </c>
      <c r="C190" s="3"/>
      <c r="D190" s="5">
        <v>4</v>
      </c>
      <c r="E190" s="5">
        <v>4</v>
      </c>
      <c r="F190" s="19">
        <f t="shared" si="193"/>
        <v>0</v>
      </c>
      <c r="G190" s="5">
        <v>4</v>
      </c>
      <c r="H190" s="5">
        <v>4</v>
      </c>
      <c r="I190" s="19">
        <f t="shared" ref="I190" si="195">H190/G190*100-100</f>
        <v>0</v>
      </c>
      <c r="J190" s="5">
        <v>4</v>
      </c>
      <c r="K190" s="5">
        <v>4</v>
      </c>
      <c r="L190" s="19">
        <f t="shared" ref="L190" si="196">K190/J190*100-100</f>
        <v>0</v>
      </c>
      <c r="M190" s="5">
        <v>4</v>
      </c>
      <c r="N190" s="5">
        <v>4</v>
      </c>
      <c r="O190" s="19">
        <f t="shared" ref="O190:O194" si="197">N190/M190*100-100</f>
        <v>0</v>
      </c>
      <c r="P190" s="5">
        <v>4</v>
      </c>
      <c r="Q190" s="5">
        <v>4</v>
      </c>
      <c r="R190" s="19">
        <f t="shared" ref="R190:R194" si="198">Q190/P190*100-100</f>
        <v>0</v>
      </c>
      <c r="S190" s="5">
        <f>D190+G190+J190+M190+P190</f>
        <v>20</v>
      </c>
      <c r="T190" s="5">
        <f>E190+H190+K190+N190+Q190</f>
        <v>20</v>
      </c>
      <c r="U190" s="19">
        <f t="shared" si="194"/>
        <v>0</v>
      </c>
    </row>
    <row r="191" spans="1:21" ht="30" x14ac:dyDescent="0.25">
      <c r="A191" s="2"/>
      <c r="B191" s="3" t="s">
        <v>15</v>
      </c>
      <c r="C191" s="3"/>
      <c r="D191" s="5"/>
      <c r="E191" s="5"/>
      <c r="F191" s="20"/>
      <c r="G191" s="5"/>
      <c r="H191" s="5"/>
      <c r="I191" s="19"/>
      <c r="J191" s="5"/>
      <c r="K191" s="5"/>
      <c r="L191" s="19"/>
      <c r="M191" s="20">
        <v>1</v>
      </c>
      <c r="N191" s="20">
        <v>1</v>
      </c>
      <c r="O191" s="19">
        <f t="shared" si="197"/>
        <v>0</v>
      </c>
      <c r="P191" s="20">
        <v>1</v>
      </c>
      <c r="Q191" s="20">
        <v>1</v>
      </c>
      <c r="R191" s="19">
        <f t="shared" si="198"/>
        <v>0</v>
      </c>
      <c r="S191" s="35">
        <f>M191+P191</f>
        <v>2</v>
      </c>
      <c r="T191" s="35">
        <f>N191+Q191</f>
        <v>2</v>
      </c>
      <c r="U191" s="19">
        <f t="shared" si="194"/>
        <v>0</v>
      </c>
    </row>
    <row r="192" spans="1:21" ht="30" x14ac:dyDescent="0.25">
      <c r="A192" s="2"/>
      <c r="B192" s="3" t="s">
        <v>16</v>
      </c>
      <c r="C192" s="3"/>
      <c r="D192" s="5"/>
      <c r="E192" s="5"/>
      <c r="F192" s="20"/>
      <c r="G192" s="5"/>
      <c r="H192" s="5"/>
      <c r="I192" s="19"/>
      <c r="J192" s="5"/>
      <c r="K192" s="5"/>
      <c r="L192" s="19"/>
      <c r="M192" s="20">
        <v>1</v>
      </c>
      <c r="N192" s="20">
        <v>1</v>
      </c>
      <c r="O192" s="19">
        <f t="shared" si="197"/>
        <v>0</v>
      </c>
      <c r="P192" s="20">
        <v>1</v>
      </c>
      <c r="Q192" s="20">
        <v>1</v>
      </c>
      <c r="R192" s="19">
        <f t="shared" si="198"/>
        <v>0</v>
      </c>
      <c r="S192" s="35">
        <f t="shared" ref="S192:S194" si="199">M192+P192</f>
        <v>2</v>
      </c>
      <c r="T192" s="35">
        <f t="shared" ref="T192:T194" si="200">N192+Q192</f>
        <v>2</v>
      </c>
      <c r="U192" s="19">
        <f t="shared" ref="U192:U194" si="201">T192/S192*100-100</f>
        <v>0</v>
      </c>
    </row>
    <row r="193" spans="1:21" ht="30" x14ac:dyDescent="0.25">
      <c r="A193" s="2"/>
      <c r="B193" s="3" t="s">
        <v>17</v>
      </c>
      <c r="C193" s="3"/>
      <c r="D193" s="5"/>
      <c r="E193" s="5"/>
      <c r="F193" s="20"/>
      <c r="G193" s="5"/>
      <c r="H193" s="5"/>
      <c r="I193" s="19"/>
      <c r="J193" s="5"/>
      <c r="K193" s="5"/>
      <c r="L193" s="19"/>
      <c r="M193" s="20">
        <v>1</v>
      </c>
      <c r="N193" s="20">
        <v>1</v>
      </c>
      <c r="O193" s="19">
        <f t="shared" si="197"/>
        <v>0</v>
      </c>
      <c r="P193" s="20">
        <v>1</v>
      </c>
      <c r="Q193" s="20">
        <v>1</v>
      </c>
      <c r="R193" s="19">
        <f t="shared" si="198"/>
        <v>0</v>
      </c>
      <c r="S193" s="35">
        <f t="shared" si="199"/>
        <v>2</v>
      </c>
      <c r="T193" s="35">
        <f t="shared" si="200"/>
        <v>2</v>
      </c>
      <c r="U193" s="19">
        <f t="shared" si="201"/>
        <v>0</v>
      </c>
    </row>
    <row r="194" spans="1:21" ht="30" x14ac:dyDescent="0.25">
      <c r="A194" s="2"/>
      <c r="B194" s="3" t="s">
        <v>20</v>
      </c>
      <c r="C194" s="3"/>
      <c r="D194" s="5"/>
      <c r="E194" s="5"/>
      <c r="F194" s="20"/>
      <c r="G194" s="5"/>
      <c r="H194" s="5"/>
      <c r="I194" s="19"/>
      <c r="J194" s="5"/>
      <c r="K194" s="5"/>
      <c r="L194" s="19"/>
      <c r="M194" s="20">
        <v>1</v>
      </c>
      <c r="N194" s="20">
        <v>1</v>
      </c>
      <c r="O194" s="19">
        <f t="shared" si="197"/>
        <v>0</v>
      </c>
      <c r="P194" s="20">
        <v>1</v>
      </c>
      <c r="Q194" s="20">
        <v>1</v>
      </c>
      <c r="R194" s="19">
        <f t="shared" si="198"/>
        <v>0</v>
      </c>
      <c r="S194" s="35">
        <f t="shared" si="199"/>
        <v>2</v>
      </c>
      <c r="T194" s="35">
        <f t="shared" si="200"/>
        <v>2</v>
      </c>
      <c r="U194" s="19">
        <f t="shared" si="201"/>
        <v>0</v>
      </c>
    </row>
    <row r="195" spans="1:21" ht="105" x14ac:dyDescent="0.25">
      <c r="A195" s="2">
        <v>80</v>
      </c>
      <c r="B195" s="3" t="s">
        <v>146</v>
      </c>
      <c r="C195" s="3"/>
      <c r="D195" s="5"/>
      <c r="E195" s="5"/>
      <c r="F195" s="20"/>
      <c r="G195" s="5"/>
      <c r="H195" s="5"/>
      <c r="I195" s="19"/>
      <c r="J195" s="5"/>
      <c r="K195" s="5"/>
      <c r="L195" s="1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75" x14ac:dyDescent="0.25">
      <c r="A196" s="2"/>
      <c r="B196" s="3" t="s">
        <v>147</v>
      </c>
      <c r="C196" s="3"/>
      <c r="D196" s="5">
        <v>2</v>
      </c>
      <c r="E196" s="5">
        <v>2</v>
      </c>
      <c r="F196" s="19">
        <f t="shared" ref="F196:F198" si="202">E196/D196*100-100</f>
        <v>0</v>
      </c>
      <c r="G196" s="5"/>
      <c r="H196" s="5"/>
      <c r="I196" s="19"/>
      <c r="J196" s="5"/>
      <c r="K196" s="5"/>
      <c r="L196" s="19"/>
      <c r="M196" s="9"/>
      <c r="N196" s="9"/>
      <c r="O196" s="9"/>
      <c r="P196" s="9"/>
      <c r="Q196" s="9"/>
      <c r="R196" s="9"/>
      <c r="S196" s="5">
        <v>2</v>
      </c>
      <c r="T196" s="5">
        <v>2</v>
      </c>
      <c r="U196" s="19">
        <f t="shared" ref="U196:U200" si="203">T196/S196*100-100</f>
        <v>0</v>
      </c>
    </row>
    <row r="197" spans="1:21" ht="77.25" customHeight="1" x14ac:dyDescent="0.25">
      <c r="A197" s="2"/>
      <c r="B197" s="3" t="s">
        <v>148</v>
      </c>
      <c r="C197" s="3"/>
      <c r="D197" s="5">
        <v>4</v>
      </c>
      <c r="E197" s="5">
        <v>4</v>
      </c>
      <c r="F197" s="19">
        <f t="shared" si="202"/>
        <v>0</v>
      </c>
      <c r="G197" s="5"/>
      <c r="H197" s="5"/>
      <c r="I197" s="19"/>
      <c r="J197" s="5"/>
      <c r="K197" s="5"/>
      <c r="L197" s="19"/>
      <c r="M197" s="9"/>
      <c r="N197" s="9"/>
      <c r="O197" s="9"/>
      <c r="P197" s="9"/>
      <c r="Q197" s="9"/>
      <c r="R197" s="9"/>
      <c r="S197" s="5">
        <v>4</v>
      </c>
      <c r="T197" s="5">
        <v>4</v>
      </c>
      <c r="U197" s="19">
        <f t="shared" si="203"/>
        <v>0</v>
      </c>
    </row>
    <row r="198" spans="1:21" ht="49.5" customHeight="1" x14ac:dyDescent="0.25">
      <c r="A198" s="2"/>
      <c r="B198" s="3" t="s">
        <v>149</v>
      </c>
      <c r="C198" s="3"/>
      <c r="D198" s="5">
        <v>3</v>
      </c>
      <c r="E198" s="5">
        <v>3</v>
      </c>
      <c r="F198" s="19">
        <f t="shared" si="202"/>
        <v>0</v>
      </c>
      <c r="G198" s="5"/>
      <c r="H198" s="5"/>
      <c r="I198" s="19"/>
      <c r="J198" s="5"/>
      <c r="K198" s="5"/>
      <c r="L198" s="19"/>
      <c r="M198" s="9"/>
      <c r="N198" s="9"/>
      <c r="O198" s="9"/>
      <c r="P198" s="9"/>
      <c r="Q198" s="9"/>
      <c r="R198" s="9"/>
      <c r="S198" s="5">
        <v>3</v>
      </c>
      <c r="T198" s="5">
        <v>3</v>
      </c>
      <c r="U198" s="19">
        <f t="shared" si="203"/>
        <v>0</v>
      </c>
    </row>
    <row r="199" spans="1:21" ht="165" x14ac:dyDescent="0.25">
      <c r="A199" s="2">
        <v>81</v>
      </c>
      <c r="B199" s="3" t="s">
        <v>150</v>
      </c>
      <c r="C199" s="3"/>
      <c r="D199" s="5"/>
      <c r="E199" s="5"/>
      <c r="F199" s="19"/>
      <c r="G199" s="5">
        <v>1</v>
      </c>
      <c r="H199" s="5">
        <v>1</v>
      </c>
      <c r="I199" s="19">
        <f t="shared" ref="I199" si="204">H199/G199*100-100</f>
        <v>0</v>
      </c>
      <c r="J199" s="5"/>
      <c r="K199" s="5"/>
      <c r="L199" s="19"/>
      <c r="M199" s="9"/>
      <c r="N199" s="9"/>
      <c r="O199" s="9"/>
      <c r="P199" s="9"/>
      <c r="Q199" s="9"/>
      <c r="R199" s="9"/>
      <c r="S199" s="5">
        <v>1</v>
      </c>
      <c r="T199" s="5">
        <v>1</v>
      </c>
      <c r="U199" s="19">
        <f t="shared" si="203"/>
        <v>0</v>
      </c>
    </row>
    <row r="200" spans="1:21" ht="180" x14ac:dyDescent="0.25">
      <c r="A200" s="2">
        <v>82</v>
      </c>
      <c r="B200" s="3" t="s">
        <v>151</v>
      </c>
      <c r="C200" s="3"/>
      <c r="D200" s="5"/>
      <c r="E200" s="5"/>
      <c r="F200" s="20"/>
      <c r="G200" s="5"/>
      <c r="H200" s="5"/>
      <c r="I200" s="19"/>
      <c r="J200" s="5">
        <v>1</v>
      </c>
      <c r="K200" s="5">
        <v>1</v>
      </c>
      <c r="L200" s="19">
        <f t="shared" ref="L200" si="205">K200/J200*100-100</f>
        <v>0</v>
      </c>
      <c r="M200" s="9"/>
      <c r="N200" s="9"/>
      <c r="O200" s="9"/>
      <c r="P200" s="9"/>
      <c r="Q200" s="9"/>
      <c r="R200" s="9"/>
      <c r="S200" s="5">
        <v>1</v>
      </c>
      <c r="T200" s="5">
        <v>1</v>
      </c>
      <c r="U200" s="19">
        <f t="shared" si="203"/>
        <v>0</v>
      </c>
    </row>
    <row r="201" spans="1:21" x14ac:dyDescent="0.25">
      <c r="A201" s="41" t="s">
        <v>152</v>
      </c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</row>
    <row r="202" spans="1:21" ht="195" x14ac:dyDescent="0.25">
      <c r="A202" s="2">
        <v>83</v>
      </c>
      <c r="B202" s="3" t="s">
        <v>153</v>
      </c>
      <c r="C202" s="3"/>
      <c r="D202" s="5">
        <v>1</v>
      </c>
      <c r="E202" s="5">
        <v>1</v>
      </c>
      <c r="F202" s="19">
        <f t="shared" ref="F202" si="206">E202/D202*100-100</f>
        <v>0</v>
      </c>
      <c r="G202" s="5">
        <v>1</v>
      </c>
      <c r="H202" s="5">
        <v>1</v>
      </c>
      <c r="I202" s="19">
        <f t="shared" ref="I202" si="207">H202/G202*100-100</f>
        <v>0</v>
      </c>
      <c r="J202" s="5">
        <v>1</v>
      </c>
      <c r="K202" s="5">
        <v>1</v>
      </c>
      <c r="L202" s="19">
        <f t="shared" ref="L202" si="208">K202/J202*100-100</f>
        <v>0</v>
      </c>
      <c r="M202" s="5">
        <v>1</v>
      </c>
      <c r="N202" s="5">
        <v>1</v>
      </c>
      <c r="O202" s="19">
        <f t="shared" ref="O202" si="209">N202/M202*100-100</f>
        <v>0</v>
      </c>
      <c r="P202" s="5">
        <v>1</v>
      </c>
      <c r="Q202" s="5">
        <v>1</v>
      </c>
      <c r="R202" s="19">
        <f t="shared" ref="R202" si="210">Q202/P202*100-100</f>
        <v>0</v>
      </c>
      <c r="S202" s="5">
        <f>D202+G202+J202+M202+P202</f>
        <v>5</v>
      </c>
      <c r="T202" s="5">
        <f>E202+H202+K202+N202+Q202</f>
        <v>5</v>
      </c>
      <c r="U202" s="19">
        <f t="shared" ref="U202" si="211">T202/S202*100-100</f>
        <v>0</v>
      </c>
    </row>
    <row r="203" spans="1:21" x14ac:dyDescent="0.25">
      <c r="A203" s="41" t="s">
        <v>154</v>
      </c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</row>
    <row r="204" spans="1:21" ht="30" x14ac:dyDescent="0.25">
      <c r="A204" s="2">
        <v>84</v>
      </c>
      <c r="B204" s="3" t="s">
        <v>155</v>
      </c>
      <c r="C204" s="3"/>
      <c r="D204" s="5"/>
      <c r="E204" s="5"/>
      <c r="F204" s="20"/>
      <c r="G204" s="5"/>
      <c r="H204" s="5"/>
      <c r="I204" s="19"/>
      <c r="J204" s="5"/>
      <c r="K204" s="5"/>
      <c r="L204" s="1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45" x14ac:dyDescent="0.25">
      <c r="A205" s="2"/>
      <c r="B205" s="3" t="s">
        <v>156</v>
      </c>
      <c r="C205" s="3"/>
      <c r="D205" s="5">
        <v>300</v>
      </c>
      <c r="E205" s="5">
        <v>320</v>
      </c>
      <c r="F205" s="19">
        <f t="shared" ref="F205:F225" si="212">E205/D205*100-100</f>
        <v>6.6666666666666714</v>
      </c>
      <c r="G205" s="5"/>
      <c r="H205" s="5"/>
      <c r="I205" s="19"/>
      <c r="J205" s="5"/>
      <c r="K205" s="5"/>
      <c r="L205" s="19"/>
      <c r="M205" s="9"/>
      <c r="N205" s="9"/>
      <c r="O205" s="9"/>
      <c r="P205" s="9"/>
      <c r="Q205" s="9"/>
      <c r="R205" s="9"/>
      <c r="S205" s="5">
        <v>300</v>
      </c>
      <c r="T205" s="5">
        <v>320</v>
      </c>
      <c r="U205" s="19">
        <f t="shared" ref="U205:U207" si="213">T205/S205*100-100</f>
        <v>6.6666666666666714</v>
      </c>
    </row>
    <row r="206" spans="1:21" ht="40.5" customHeight="1" x14ac:dyDescent="0.25">
      <c r="A206" s="2"/>
      <c r="B206" s="3" t="s">
        <v>157</v>
      </c>
      <c r="C206" s="3"/>
      <c r="D206" s="5">
        <v>60</v>
      </c>
      <c r="E206" s="5">
        <v>60</v>
      </c>
      <c r="F206" s="19">
        <f t="shared" si="212"/>
        <v>0</v>
      </c>
      <c r="G206" s="5"/>
      <c r="H206" s="5"/>
      <c r="I206" s="19"/>
      <c r="J206" s="5"/>
      <c r="K206" s="5"/>
      <c r="L206" s="19"/>
      <c r="M206" s="9"/>
      <c r="N206" s="9"/>
      <c r="O206" s="9"/>
      <c r="P206" s="9"/>
      <c r="Q206" s="9"/>
      <c r="R206" s="9"/>
      <c r="S206" s="5">
        <v>60</v>
      </c>
      <c r="T206" s="5">
        <v>60</v>
      </c>
      <c r="U206" s="19">
        <f t="shared" si="213"/>
        <v>0</v>
      </c>
    </row>
    <row r="207" spans="1:21" ht="30" x14ac:dyDescent="0.25">
      <c r="A207" s="2"/>
      <c r="B207" s="3" t="s">
        <v>158</v>
      </c>
      <c r="C207" s="3"/>
      <c r="D207" s="5">
        <v>160</v>
      </c>
      <c r="E207" s="5">
        <v>160</v>
      </c>
      <c r="F207" s="19">
        <f t="shared" si="212"/>
        <v>0</v>
      </c>
      <c r="G207" s="5"/>
      <c r="H207" s="5"/>
      <c r="I207" s="19"/>
      <c r="J207" s="5"/>
      <c r="K207" s="5"/>
      <c r="L207" s="19"/>
      <c r="M207" s="9"/>
      <c r="N207" s="9"/>
      <c r="O207" s="9"/>
      <c r="P207" s="9"/>
      <c r="Q207" s="9"/>
      <c r="R207" s="9"/>
      <c r="S207" s="5">
        <v>160</v>
      </c>
      <c r="T207" s="5">
        <v>160</v>
      </c>
      <c r="U207" s="19">
        <f t="shared" si="213"/>
        <v>0</v>
      </c>
    </row>
    <row r="208" spans="1:21" ht="90" x14ac:dyDescent="0.25">
      <c r="A208" s="2">
        <v>85</v>
      </c>
      <c r="B208" s="3" t="s">
        <v>159</v>
      </c>
      <c r="C208" s="3"/>
      <c r="D208" s="5"/>
      <c r="E208" s="5"/>
      <c r="F208" s="20"/>
      <c r="G208" s="5"/>
      <c r="H208" s="5"/>
      <c r="I208" s="19"/>
      <c r="J208" s="5"/>
      <c r="K208" s="5"/>
      <c r="L208" s="1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60" x14ac:dyDescent="0.25">
      <c r="A209" s="2"/>
      <c r="B209" s="3" t="s">
        <v>160</v>
      </c>
      <c r="C209" s="3"/>
      <c r="D209" s="5">
        <v>4000</v>
      </c>
      <c r="E209" s="5">
        <v>4400</v>
      </c>
      <c r="F209" s="19">
        <f t="shared" si="212"/>
        <v>10.000000000000014</v>
      </c>
      <c r="G209" s="5">
        <v>4000</v>
      </c>
      <c r="H209" s="5">
        <v>4000</v>
      </c>
      <c r="I209" s="19">
        <f t="shared" ref="I209:I211" si="214">H209/G209*100-100</f>
        <v>0</v>
      </c>
      <c r="J209" s="5"/>
      <c r="K209" s="5"/>
      <c r="L209" s="19"/>
      <c r="M209" s="5">
        <v>4000</v>
      </c>
      <c r="N209" s="5">
        <v>4200</v>
      </c>
      <c r="O209" s="19">
        <f t="shared" ref="O209:O211" si="215">N209/M209*100-100</f>
        <v>5</v>
      </c>
      <c r="P209" s="19"/>
      <c r="Q209" s="19"/>
      <c r="R209" s="19"/>
      <c r="S209" s="5">
        <f t="shared" ref="S209:T211" si="216">D209+G209+J209+M209</f>
        <v>12000</v>
      </c>
      <c r="T209" s="5">
        <f t="shared" si="216"/>
        <v>12600</v>
      </c>
      <c r="U209" s="19">
        <f t="shared" ref="U209:U210" si="217">T209/S209*100-100</f>
        <v>5</v>
      </c>
    </row>
    <row r="210" spans="1:21" ht="45" x14ac:dyDescent="0.25">
      <c r="A210" s="2"/>
      <c r="B210" s="3" t="s">
        <v>161</v>
      </c>
      <c r="C210" s="3"/>
      <c r="D210" s="5">
        <v>300</v>
      </c>
      <c r="E210" s="5">
        <v>320</v>
      </c>
      <c r="F210" s="19">
        <f t="shared" si="212"/>
        <v>6.6666666666666714</v>
      </c>
      <c r="G210" s="5">
        <v>300</v>
      </c>
      <c r="H210" s="5">
        <v>300</v>
      </c>
      <c r="I210" s="19">
        <f t="shared" si="214"/>
        <v>0</v>
      </c>
      <c r="J210" s="5"/>
      <c r="K210" s="5"/>
      <c r="L210" s="19"/>
      <c r="M210" s="5">
        <v>300</v>
      </c>
      <c r="N210" s="5">
        <v>320</v>
      </c>
      <c r="O210" s="19">
        <f t="shared" si="215"/>
        <v>6.6666666666666714</v>
      </c>
      <c r="P210" s="19"/>
      <c r="Q210" s="19"/>
      <c r="R210" s="19"/>
      <c r="S210" s="5">
        <f t="shared" si="216"/>
        <v>900</v>
      </c>
      <c r="T210" s="5">
        <f t="shared" si="216"/>
        <v>940</v>
      </c>
      <c r="U210" s="19">
        <f t="shared" si="217"/>
        <v>4.4444444444444571</v>
      </c>
    </row>
    <row r="211" spans="1:21" ht="45" x14ac:dyDescent="0.25">
      <c r="A211" s="2"/>
      <c r="B211" s="3" t="s">
        <v>162</v>
      </c>
      <c r="C211" s="3"/>
      <c r="D211" s="5">
        <v>1200</v>
      </c>
      <c r="E211" s="5">
        <v>1200</v>
      </c>
      <c r="F211" s="19">
        <f t="shared" si="212"/>
        <v>0</v>
      </c>
      <c r="G211" s="5">
        <v>1200</v>
      </c>
      <c r="H211" s="5">
        <v>1200</v>
      </c>
      <c r="I211" s="19">
        <f t="shared" si="214"/>
        <v>0</v>
      </c>
      <c r="J211" s="5"/>
      <c r="K211" s="5"/>
      <c r="L211" s="19"/>
      <c r="M211" s="5">
        <v>1200</v>
      </c>
      <c r="N211" s="5">
        <v>1240</v>
      </c>
      <c r="O211" s="19">
        <f t="shared" si="215"/>
        <v>3.3333333333333428</v>
      </c>
      <c r="P211" s="19"/>
      <c r="Q211" s="19"/>
      <c r="R211" s="19"/>
      <c r="S211" s="5">
        <f t="shared" si="216"/>
        <v>3600</v>
      </c>
      <c r="T211" s="5">
        <f t="shared" si="216"/>
        <v>3640</v>
      </c>
      <c r="U211" s="19">
        <f>T211/S211*100-100</f>
        <v>1.1111111111111143</v>
      </c>
    </row>
    <row r="212" spans="1:21" x14ac:dyDescent="0.25">
      <c r="A212" s="41" t="s">
        <v>163</v>
      </c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</row>
    <row r="213" spans="1:21" ht="75" x14ac:dyDescent="0.25">
      <c r="A213" s="2">
        <v>86</v>
      </c>
      <c r="B213" s="3" t="s">
        <v>164</v>
      </c>
      <c r="C213" s="3"/>
      <c r="D213" s="5">
        <v>108</v>
      </c>
      <c r="E213" s="5">
        <v>108</v>
      </c>
      <c r="F213" s="19">
        <f t="shared" si="212"/>
        <v>0</v>
      </c>
      <c r="G213" s="5">
        <v>108</v>
      </c>
      <c r="H213" s="5">
        <v>108</v>
      </c>
      <c r="I213" s="19">
        <f t="shared" ref="I213" si="218">H213/G213*100-100</f>
        <v>0</v>
      </c>
      <c r="J213" s="5">
        <v>108</v>
      </c>
      <c r="K213" s="5">
        <v>108</v>
      </c>
      <c r="L213" s="19">
        <f t="shared" ref="L213" si="219">K213/J213*100-100</f>
        <v>0</v>
      </c>
      <c r="M213" s="5">
        <v>108</v>
      </c>
      <c r="N213" s="5">
        <v>108</v>
      </c>
      <c r="O213" s="19">
        <f t="shared" ref="O213" si="220">N213/M213*100-100</f>
        <v>0</v>
      </c>
      <c r="P213" s="5">
        <v>108</v>
      </c>
      <c r="Q213" s="5">
        <v>108</v>
      </c>
      <c r="R213" s="19">
        <f t="shared" ref="R213" si="221">Q213/P213*100-100</f>
        <v>0</v>
      </c>
      <c r="S213" s="5">
        <f>D213+G213+J213+M213+P213</f>
        <v>540</v>
      </c>
      <c r="T213" s="5">
        <f>E213+H213+K213+N213+Q213</f>
        <v>540</v>
      </c>
      <c r="U213" s="19">
        <f t="shared" ref="U213" si="222">T213/S213*100-100</f>
        <v>0</v>
      </c>
    </row>
    <row r="214" spans="1:21" x14ac:dyDescent="0.25">
      <c r="A214" s="41" t="s">
        <v>165</v>
      </c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</row>
    <row r="215" spans="1:21" ht="195" x14ac:dyDescent="0.25">
      <c r="A215" s="2">
        <v>87</v>
      </c>
      <c r="B215" s="3" t="s">
        <v>166</v>
      </c>
      <c r="C215" s="3"/>
      <c r="D215" s="5">
        <v>20</v>
      </c>
      <c r="E215" s="5">
        <v>48</v>
      </c>
      <c r="F215" s="19">
        <f t="shared" si="212"/>
        <v>140</v>
      </c>
      <c r="G215" s="5"/>
      <c r="H215" s="5"/>
      <c r="I215" s="19"/>
      <c r="J215" s="5"/>
      <c r="K215" s="5"/>
      <c r="L215" s="19"/>
      <c r="M215" s="9"/>
      <c r="N215" s="9"/>
      <c r="O215" s="9"/>
      <c r="P215" s="9"/>
      <c r="Q215" s="9"/>
      <c r="R215" s="9"/>
      <c r="S215" s="5">
        <v>20</v>
      </c>
      <c r="T215" s="5">
        <v>48</v>
      </c>
      <c r="U215" s="19">
        <f t="shared" ref="U215:U222" si="223">T215/S215*100-100</f>
        <v>140</v>
      </c>
    </row>
    <row r="216" spans="1:21" ht="135" x14ac:dyDescent="0.25">
      <c r="A216" s="2">
        <v>88</v>
      </c>
      <c r="B216" s="3" t="s">
        <v>167</v>
      </c>
      <c r="C216" s="3"/>
      <c r="D216" s="5">
        <v>1</v>
      </c>
      <c r="E216" s="5">
        <v>1</v>
      </c>
      <c r="F216" s="19">
        <f t="shared" si="212"/>
        <v>0</v>
      </c>
      <c r="G216" s="5"/>
      <c r="H216" s="5"/>
      <c r="I216" s="19"/>
      <c r="J216" s="5"/>
      <c r="K216" s="5"/>
      <c r="L216" s="19"/>
      <c r="M216" s="9"/>
      <c r="N216" s="9"/>
      <c r="O216" s="9"/>
      <c r="P216" s="9"/>
      <c r="Q216" s="9"/>
      <c r="R216" s="9"/>
      <c r="S216" s="5">
        <v>1</v>
      </c>
      <c r="T216" s="5">
        <v>1</v>
      </c>
      <c r="U216" s="19">
        <f t="shared" si="223"/>
        <v>0</v>
      </c>
    </row>
    <row r="217" spans="1:21" ht="165" x14ac:dyDescent="0.25">
      <c r="A217" s="2">
        <v>89</v>
      </c>
      <c r="B217" s="3" t="s">
        <v>168</v>
      </c>
      <c r="C217" s="3"/>
      <c r="D217" s="5">
        <v>7</v>
      </c>
      <c r="E217" s="5">
        <v>7</v>
      </c>
      <c r="F217" s="19">
        <f t="shared" si="212"/>
        <v>0</v>
      </c>
      <c r="G217" s="5"/>
      <c r="H217" s="5"/>
      <c r="I217" s="19"/>
      <c r="J217" s="5"/>
      <c r="K217" s="5"/>
      <c r="L217" s="19"/>
      <c r="M217" s="9"/>
      <c r="N217" s="9"/>
      <c r="O217" s="9"/>
      <c r="P217" s="9"/>
      <c r="Q217" s="9"/>
      <c r="R217" s="9"/>
      <c r="S217" s="5">
        <v>7</v>
      </c>
      <c r="T217" s="5">
        <v>7</v>
      </c>
      <c r="U217" s="19">
        <f t="shared" si="223"/>
        <v>0</v>
      </c>
    </row>
    <row r="218" spans="1:21" ht="210" x14ac:dyDescent="0.25">
      <c r="A218" s="2">
        <v>90</v>
      </c>
      <c r="B218" s="3" t="s">
        <v>169</v>
      </c>
      <c r="C218" s="3"/>
      <c r="D218" s="5">
        <v>1</v>
      </c>
      <c r="E218" s="5">
        <v>1</v>
      </c>
      <c r="F218" s="19">
        <f t="shared" si="212"/>
        <v>0</v>
      </c>
      <c r="G218" s="5"/>
      <c r="H218" s="5"/>
      <c r="I218" s="19"/>
      <c r="J218" s="5"/>
      <c r="K218" s="5"/>
      <c r="L218" s="19"/>
      <c r="M218" s="9"/>
      <c r="N218" s="9"/>
      <c r="O218" s="9"/>
      <c r="P218" s="9"/>
      <c r="Q218" s="9"/>
      <c r="R218" s="9"/>
      <c r="S218" s="5">
        <v>1</v>
      </c>
      <c r="T218" s="5">
        <v>1</v>
      </c>
      <c r="U218" s="19">
        <f t="shared" si="223"/>
        <v>0</v>
      </c>
    </row>
    <row r="219" spans="1:21" ht="210" x14ac:dyDescent="0.25">
      <c r="A219" s="2">
        <v>91</v>
      </c>
      <c r="B219" s="3" t="s">
        <v>170</v>
      </c>
      <c r="C219" s="3"/>
      <c r="D219" s="5">
        <v>20</v>
      </c>
      <c r="E219" s="5">
        <v>18</v>
      </c>
      <c r="F219" s="19">
        <f t="shared" si="212"/>
        <v>-10</v>
      </c>
      <c r="G219" s="5"/>
      <c r="H219" s="5"/>
      <c r="I219" s="19"/>
      <c r="J219" s="5"/>
      <c r="K219" s="5"/>
      <c r="L219" s="19"/>
      <c r="M219" s="9"/>
      <c r="N219" s="9"/>
      <c r="O219" s="9"/>
      <c r="P219" s="9"/>
      <c r="Q219" s="9"/>
      <c r="R219" s="9"/>
      <c r="S219" s="5">
        <v>20</v>
      </c>
      <c r="T219" s="5">
        <v>18</v>
      </c>
      <c r="U219" s="19">
        <f t="shared" si="223"/>
        <v>-10</v>
      </c>
    </row>
    <row r="220" spans="1:21" ht="135" x14ac:dyDescent="0.25">
      <c r="A220" s="2">
        <v>92</v>
      </c>
      <c r="B220" s="3" t="s">
        <v>171</v>
      </c>
      <c r="C220" s="3"/>
      <c r="D220" s="5">
        <v>10</v>
      </c>
      <c r="E220" s="5">
        <v>87</v>
      </c>
      <c r="F220" s="19">
        <f t="shared" si="212"/>
        <v>769.99999999999989</v>
      </c>
      <c r="G220" s="5"/>
      <c r="H220" s="5"/>
      <c r="I220" s="19"/>
      <c r="J220" s="5"/>
      <c r="K220" s="5"/>
      <c r="L220" s="19"/>
      <c r="M220" s="9"/>
      <c r="N220" s="9"/>
      <c r="O220" s="9"/>
      <c r="P220" s="9"/>
      <c r="Q220" s="9"/>
      <c r="R220" s="9"/>
      <c r="S220" s="5">
        <v>10</v>
      </c>
      <c r="T220" s="5">
        <v>87</v>
      </c>
      <c r="U220" s="19">
        <f t="shared" si="223"/>
        <v>769.99999999999989</v>
      </c>
    </row>
    <row r="221" spans="1:21" ht="120" x14ac:dyDescent="0.25">
      <c r="A221" s="2">
        <v>93</v>
      </c>
      <c r="B221" s="3" t="s">
        <v>172</v>
      </c>
      <c r="C221" s="3"/>
      <c r="D221" s="5">
        <v>1</v>
      </c>
      <c r="E221" s="5">
        <v>1</v>
      </c>
      <c r="F221" s="19">
        <f t="shared" si="212"/>
        <v>0</v>
      </c>
      <c r="G221" s="5">
        <v>1</v>
      </c>
      <c r="H221" s="5">
        <v>1</v>
      </c>
      <c r="I221" s="19">
        <f t="shared" ref="I221" si="224">H221/G221*100-100</f>
        <v>0</v>
      </c>
      <c r="J221" s="5">
        <v>1</v>
      </c>
      <c r="K221" s="5">
        <v>1</v>
      </c>
      <c r="L221" s="19">
        <f t="shared" ref="L221" si="225">K221/J221*100-100</f>
        <v>0</v>
      </c>
      <c r="M221" s="5">
        <v>1</v>
      </c>
      <c r="N221" s="5">
        <v>1</v>
      </c>
      <c r="O221" s="19">
        <f t="shared" ref="O221" si="226">N221/M221*100-100</f>
        <v>0</v>
      </c>
      <c r="P221" s="5">
        <v>1</v>
      </c>
      <c r="Q221" s="5">
        <v>1</v>
      </c>
      <c r="R221" s="19">
        <f t="shared" ref="R221" si="227">Q221/P221*100-100</f>
        <v>0</v>
      </c>
      <c r="S221" s="5">
        <f>D221+G221+J221+M221+P221</f>
        <v>5</v>
      </c>
      <c r="T221" s="5">
        <f>E221+H221+K221+N221+Q221</f>
        <v>5</v>
      </c>
      <c r="U221" s="19">
        <f t="shared" si="223"/>
        <v>0</v>
      </c>
    </row>
    <row r="222" spans="1:21" ht="300" x14ac:dyDescent="0.25">
      <c r="A222" s="2">
        <v>94</v>
      </c>
      <c r="B222" s="3" t="s">
        <v>173</v>
      </c>
      <c r="C222" s="3"/>
      <c r="D222" s="5">
        <v>10</v>
      </c>
      <c r="E222" s="5">
        <v>10</v>
      </c>
      <c r="F222" s="19">
        <f t="shared" si="212"/>
        <v>0</v>
      </c>
      <c r="G222" s="5"/>
      <c r="H222" s="5"/>
      <c r="I222" s="19"/>
      <c r="J222" s="5"/>
      <c r="K222" s="5"/>
      <c r="L222" s="19"/>
      <c r="M222" s="9"/>
      <c r="N222" s="9"/>
      <c r="O222" s="9"/>
      <c r="P222" s="9"/>
      <c r="Q222" s="9"/>
      <c r="R222" s="9"/>
      <c r="S222" s="5">
        <v>10</v>
      </c>
      <c r="T222" s="5">
        <v>10</v>
      </c>
      <c r="U222" s="19">
        <f t="shared" si="223"/>
        <v>0</v>
      </c>
    </row>
    <row r="223" spans="1:21" ht="105" x14ac:dyDescent="0.25">
      <c r="A223" s="2">
        <v>95</v>
      </c>
      <c r="B223" s="3" t="s">
        <v>174</v>
      </c>
      <c r="C223" s="3"/>
      <c r="D223" s="5">
        <v>1</v>
      </c>
      <c r="E223" s="5">
        <v>1</v>
      </c>
      <c r="F223" s="19">
        <f t="shared" si="212"/>
        <v>0</v>
      </c>
      <c r="G223" s="5">
        <v>1</v>
      </c>
      <c r="H223" s="5">
        <v>1</v>
      </c>
      <c r="I223" s="19">
        <f t="shared" ref="I223" si="228">H223/G223*100-100</f>
        <v>0</v>
      </c>
      <c r="J223" s="5">
        <v>1</v>
      </c>
      <c r="K223" s="5">
        <v>1</v>
      </c>
      <c r="L223" s="19">
        <f t="shared" ref="L223" si="229">K223/J223*100-100</f>
        <v>0</v>
      </c>
      <c r="M223" s="5">
        <v>1</v>
      </c>
      <c r="N223" s="5">
        <v>1</v>
      </c>
      <c r="O223" s="19">
        <f t="shared" ref="O223" si="230">N223/M223*100-100</f>
        <v>0</v>
      </c>
      <c r="P223" s="5">
        <v>1</v>
      </c>
      <c r="Q223" s="5">
        <v>1</v>
      </c>
      <c r="R223" s="19">
        <f t="shared" ref="R223" si="231">Q223/P223*100-100</f>
        <v>0</v>
      </c>
      <c r="S223" s="5">
        <f>D223+G223+J223+M223+P223</f>
        <v>5</v>
      </c>
      <c r="T223" s="5">
        <f>E223+H223+K223+N223+Q223</f>
        <v>5</v>
      </c>
      <c r="U223" s="19">
        <f t="shared" ref="U223:U226" si="232">T223/S223*100-100</f>
        <v>0</v>
      </c>
    </row>
    <row r="224" spans="1:21" ht="195" x14ac:dyDescent="0.25">
      <c r="A224" s="2">
        <v>96</v>
      </c>
      <c r="B224" s="3" t="s">
        <v>175</v>
      </c>
      <c r="C224" s="3"/>
      <c r="D224" s="5">
        <v>2</v>
      </c>
      <c r="E224" s="5">
        <v>3</v>
      </c>
      <c r="F224" s="19">
        <f t="shared" si="212"/>
        <v>50</v>
      </c>
      <c r="G224" s="5"/>
      <c r="H224" s="5"/>
      <c r="I224" s="19"/>
      <c r="J224" s="5"/>
      <c r="K224" s="5"/>
      <c r="L224" s="19"/>
      <c r="M224" s="9"/>
      <c r="N224" s="9"/>
      <c r="O224" s="9"/>
      <c r="P224" s="9"/>
      <c r="Q224" s="9"/>
      <c r="R224" s="9"/>
      <c r="S224" s="5">
        <v>2</v>
      </c>
      <c r="T224" s="5">
        <v>3</v>
      </c>
      <c r="U224" s="19">
        <f t="shared" si="232"/>
        <v>50</v>
      </c>
    </row>
    <row r="225" spans="1:21" ht="225" x14ac:dyDescent="0.25">
      <c r="A225" s="2">
        <v>97</v>
      </c>
      <c r="B225" s="3" t="s">
        <v>222</v>
      </c>
      <c r="C225" s="3"/>
      <c r="D225" s="5">
        <v>3</v>
      </c>
      <c r="E225" s="5">
        <v>0</v>
      </c>
      <c r="F225" s="19">
        <f t="shared" si="212"/>
        <v>-100</v>
      </c>
      <c r="G225" s="5"/>
      <c r="H225" s="5"/>
      <c r="I225" s="19"/>
      <c r="J225" s="5"/>
      <c r="K225" s="5"/>
      <c r="L225" s="19"/>
      <c r="M225" s="9"/>
      <c r="N225" s="9"/>
      <c r="O225" s="9"/>
      <c r="P225" s="5">
        <v>1</v>
      </c>
      <c r="Q225" s="5">
        <v>1</v>
      </c>
      <c r="R225" s="19">
        <f t="shared" ref="R225:R226" si="233">Q225/P225*100-100</f>
        <v>0</v>
      </c>
      <c r="S225" s="5">
        <v>4</v>
      </c>
      <c r="T225" s="5">
        <v>1</v>
      </c>
      <c r="U225" s="19">
        <f t="shared" si="232"/>
        <v>-75</v>
      </c>
    </row>
    <row r="226" spans="1:21" ht="150" x14ac:dyDescent="0.25">
      <c r="A226" s="2">
        <v>98</v>
      </c>
      <c r="B226" s="3" t="s">
        <v>176</v>
      </c>
      <c r="C226" s="3"/>
      <c r="D226" s="5"/>
      <c r="E226" s="5"/>
      <c r="F226" s="20"/>
      <c r="G226" s="5">
        <v>85</v>
      </c>
      <c r="H226" s="5">
        <v>100</v>
      </c>
      <c r="I226" s="19">
        <f t="shared" ref="I226" si="234">H226/G226*100-100</f>
        <v>17.64705882352942</v>
      </c>
      <c r="J226" s="5">
        <v>100</v>
      </c>
      <c r="K226" s="5">
        <v>100</v>
      </c>
      <c r="L226" s="19">
        <f t="shared" ref="L226" si="235">K226/J226*100-100</f>
        <v>0</v>
      </c>
      <c r="M226" s="5">
        <v>100</v>
      </c>
      <c r="N226" s="5">
        <v>100</v>
      </c>
      <c r="O226" s="19">
        <f t="shared" ref="O226" si="236">N226/M226*100-100</f>
        <v>0</v>
      </c>
      <c r="P226" s="5">
        <v>100</v>
      </c>
      <c r="Q226" s="5">
        <v>100</v>
      </c>
      <c r="R226" s="19">
        <f t="shared" si="233"/>
        <v>0</v>
      </c>
      <c r="S226" s="5">
        <f>D226+G226+J226+M226+P226</f>
        <v>385</v>
      </c>
      <c r="T226" s="5">
        <f>E226+H226+K226+N226+Q226</f>
        <v>400</v>
      </c>
      <c r="U226" s="19">
        <f t="shared" si="232"/>
        <v>3.896103896103881</v>
      </c>
    </row>
    <row r="227" spans="1:21" x14ac:dyDescent="0.25">
      <c r="A227" s="41" t="s">
        <v>177</v>
      </c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</row>
    <row r="228" spans="1:21" ht="141.75" customHeight="1" x14ac:dyDescent="0.25">
      <c r="A228" s="2">
        <v>99</v>
      </c>
      <c r="B228" s="3" t="s">
        <v>178</v>
      </c>
      <c r="C228" s="3"/>
      <c r="D228" s="5">
        <v>15</v>
      </c>
      <c r="E228" s="5">
        <v>15</v>
      </c>
      <c r="F228" s="19">
        <f t="shared" ref="F228:F240" si="237">E228/D228*100-100</f>
        <v>0</v>
      </c>
      <c r="G228" s="5"/>
      <c r="H228" s="5"/>
      <c r="I228" s="19"/>
      <c r="J228" s="5"/>
      <c r="K228" s="5"/>
      <c r="L228" s="19"/>
      <c r="M228" s="9"/>
      <c r="N228" s="9"/>
      <c r="O228" s="9"/>
      <c r="P228" s="9"/>
      <c r="Q228" s="9"/>
      <c r="R228" s="9"/>
      <c r="S228" s="5">
        <v>15</v>
      </c>
      <c r="T228" s="5">
        <v>15</v>
      </c>
      <c r="U228" s="19">
        <f t="shared" ref="U228:U242" si="238">T228/S228*100-100</f>
        <v>0</v>
      </c>
    </row>
    <row r="229" spans="1:21" ht="173.25" customHeight="1" x14ac:dyDescent="0.25">
      <c r="A229" s="2">
        <v>100</v>
      </c>
      <c r="B229" s="3" t="s">
        <v>179</v>
      </c>
      <c r="C229" s="3"/>
      <c r="D229" s="5">
        <v>1</v>
      </c>
      <c r="E229" s="5">
        <v>1</v>
      </c>
      <c r="F229" s="19">
        <f t="shared" si="237"/>
        <v>0</v>
      </c>
      <c r="G229" s="5"/>
      <c r="H229" s="5"/>
      <c r="I229" s="19"/>
      <c r="J229" s="5"/>
      <c r="K229" s="5"/>
      <c r="L229" s="19"/>
      <c r="M229" s="9"/>
      <c r="N229" s="9"/>
      <c r="O229" s="9"/>
      <c r="P229" s="9"/>
      <c r="Q229" s="9"/>
      <c r="R229" s="9"/>
      <c r="S229" s="5">
        <v>1</v>
      </c>
      <c r="T229" s="5">
        <v>1</v>
      </c>
      <c r="U229" s="19">
        <f t="shared" si="238"/>
        <v>0</v>
      </c>
    </row>
    <row r="230" spans="1:21" ht="135" x14ac:dyDescent="0.25">
      <c r="A230" s="2">
        <v>101</v>
      </c>
      <c r="B230" s="3" t="s">
        <v>180</v>
      </c>
      <c r="C230" s="3"/>
      <c r="D230" s="5">
        <v>6</v>
      </c>
      <c r="E230" s="5">
        <v>6</v>
      </c>
      <c r="F230" s="19">
        <f t="shared" si="237"/>
        <v>0</v>
      </c>
      <c r="G230" s="5"/>
      <c r="H230" s="5"/>
      <c r="I230" s="19"/>
      <c r="J230" s="5"/>
      <c r="K230" s="5"/>
      <c r="L230" s="19"/>
      <c r="M230" s="9"/>
      <c r="N230" s="9"/>
      <c r="O230" s="9"/>
      <c r="P230" s="9"/>
      <c r="Q230" s="9"/>
      <c r="R230" s="9"/>
      <c r="S230" s="5">
        <v>6</v>
      </c>
      <c r="T230" s="5">
        <v>6</v>
      </c>
      <c r="U230" s="19">
        <f t="shared" si="238"/>
        <v>0</v>
      </c>
    </row>
    <row r="231" spans="1:21" ht="195" x14ac:dyDescent="0.25">
      <c r="A231" s="2">
        <v>102</v>
      </c>
      <c r="B231" s="3" t="s">
        <v>181</v>
      </c>
      <c r="C231" s="3"/>
      <c r="D231" s="5">
        <v>1</v>
      </c>
      <c r="E231" s="5">
        <v>1</v>
      </c>
      <c r="F231" s="19">
        <f t="shared" si="237"/>
        <v>0</v>
      </c>
      <c r="G231" s="5"/>
      <c r="H231" s="5"/>
      <c r="I231" s="19"/>
      <c r="J231" s="5"/>
      <c r="K231" s="5"/>
      <c r="L231" s="19"/>
      <c r="M231" s="9"/>
      <c r="N231" s="9"/>
      <c r="O231" s="9"/>
      <c r="P231" s="9"/>
      <c r="Q231" s="9"/>
      <c r="R231" s="9"/>
      <c r="S231" s="5">
        <v>1</v>
      </c>
      <c r="T231" s="5">
        <v>1</v>
      </c>
      <c r="U231" s="19">
        <f t="shared" si="238"/>
        <v>0</v>
      </c>
    </row>
    <row r="232" spans="1:21" ht="195" x14ac:dyDescent="0.25">
      <c r="A232" s="2">
        <v>103</v>
      </c>
      <c r="B232" s="3" t="s">
        <v>182</v>
      </c>
      <c r="C232" s="3"/>
      <c r="D232" s="5">
        <v>19</v>
      </c>
      <c r="E232" s="5">
        <v>19</v>
      </c>
      <c r="F232" s="19">
        <f t="shared" si="237"/>
        <v>0</v>
      </c>
      <c r="G232" s="5"/>
      <c r="H232" s="5"/>
      <c r="I232" s="19"/>
      <c r="J232" s="5"/>
      <c r="K232" s="5"/>
      <c r="L232" s="19"/>
      <c r="M232" s="9"/>
      <c r="N232" s="9"/>
      <c r="O232" s="9"/>
      <c r="P232" s="9"/>
      <c r="Q232" s="9"/>
      <c r="R232" s="9"/>
      <c r="S232" s="5">
        <v>19</v>
      </c>
      <c r="T232" s="5">
        <v>19</v>
      </c>
      <c r="U232" s="19">
        <f t="shared" si="238"/>
        <v>0</v>
      </c>
    </row>
    <row r="233" spans="1:21" ht="225" x14ac:dyDescent="0.25">
      <c r="A233" s="2">
        <v>104</v>
      </c>
      <c r="B233" s="3" t="s">
        <v>183</v>
      </c>
      <c r="C233" s="3"/>
      <c r="D233" s="5">
        <v>1</v>
      </c>
      <c r="E233" s="5">
        <v>1</v>
      </c>
      <c r="F233" s="19">
        <f t="shared" si="237"/>
        <v>0</v>
      </c>
      <c r="G233" s="5"/>
      <c r="H233" s="5"/>
      <c r="I233" s="19"/>
      <c r="J233" s="5"/>
      <c r="K233" s="5"/>
      <c r="L233" s="19"/>
      <c r="M233" s="9"/>
      <c r="N233" s="9"/>
      <c r="O233" s="9"/>
      <c r="P233" s="9"/>
      <c r="Q233" s="9"/>
      <c r="R233" s="9"/>
      <c r="S233" s="5">
        <v>1</v>
      </c>
      <c r="T233" s="5">
        <v>1</v>
      </c>
      <c r="U233" s="19">
        <f t="shared" si="238"/>
        <v>0</v>
      </c>
    </row>
    <row r="234" spans="1:21" ht="225" x14ac:dyDescent="0.25">
      <c r="A234" s="2">
        <v>105</v>
      </c>
      <c r="B234" s="3" t="s">
        <v>184</v>
      </c>
      <c r="C234" s="3"/>
      <c r="D234" s="5">
        <v>4</v>
      </c>
      <c r="E234" s="5">
        <v>4</v>
      </c>
      <c r="F234" s="19">
        <f t="shared" si="237"/>
        <v>0</v>
      </c>
      <c r="G234" s="5"/>
      <c r="H234" s="5"/>
      <c r="I234" s="19"/>
      <c r="J234" s="5"/>
      <c r="K234" s="5"/>
      <c r="L234" s="19"/>
      <c r="M234" s="9"/>
      <c r="N234" s="9"/>
      <c r="O234" s="9"/>
      <c r="P234" s="9"/>
      <c r="Q234" s="9"/>
      <c r="R234" s="9"/>
      <c r="S234" s="5">
        <v>4</v>
      </c>
      <c r="T234" s="5">
        <v>4</v>
      </c>
      <c r="U234" s="19">
        <f t="shared" si="238"/>
        <v>0</v>
      </c>
    </row>
    <row r="235" spans="1:21" ht="255" x14ac:dyDescent="0.25">
      <c r="A235" s="2">
        <v>106</v>
      </c>
      <c r="B235" s="3" t="s">
        <v>219</v>
      </c>
      <c r="C235" s="3"/>
      <c r="D235" s="5">
        <v>1</v>
      </c>
      <c r="E235" s="5">
        <v>1</v>
      </c>
      <c r="F235" s="19">
        <f t="shared" si="237"/>
        <v>0</v>
      </c>
      <c r="G235" s="5"/>
      <c r="H235" s="5"/>
      <c r="I235" s="19"/>
      <c r="J235" s="5"/>
      <c r="K235" s="5"/>
      <c r="L235" s="19"/>
      <c r="M235" s="9"/>
      <c r="N235" s="9"/>
      <c r="O235" s="9"/>
      <c r="P235" s="9"/>
      <c r="Q235" s="9"/>
      <c r="R235" s="9"/>
      <c r="S235" s="5">
        <v>1</v>
      </c>
      <c r="T235" s="5">
        <v>1</v>
      </c>
      <c r="U235" s="19">
        <f t="shared" si="238"/>
        <v>0</v>
      </c>
    </row>
    <row r="236" spans="1:21" ht="135" x14ac:dyDescent="0.25">
      <c r="A236" s="2">
        <v>107</v>
      </c>
      <c r="B236" s="3" t="s">
        <v>185</v>
      </c>
      <c r="C236" s="3"/>
      <c r="D236" s="5">
        <v>7</v>
      </c>
      <c r="E236" s="5">
        <v>7</v>
      </c>
      <c r="F236" s="19">
        <f t="shared" si="237"/>
        <v>0</v>
      </c>
      <c r="G236" s="5"/>
      <c r="H236" s="5"/>
      <c r="I236" s="19"/>
      <c r="J236" s="5"/>
      <c r="K236" s="5"/>
      <c r="L236" s="19"/>
      <c r="M236" s="9"/>
      <c r="N236" s="9"/>
      <c r="O236" s="9"/>
      <c r="P236" s="9"/>
      <c r="Q236" s="9"/>
      <c r="R236" s="9"/>
      <c r="S236" s="5">
        <v>7</v>
      </c>
      <c r="T236" s="5">
        <v>7</v>
      </c>
      <c r="U236" s="19">
        <f t="shared" si="238"/>
        <v>0</v>
      </c>
    </row>
    <row r="237" spans="1:21" ht="165" x14ac:dyDescent="0.25">
      <c r="A237" s="2">
        <v>108</v>
      </c>
      <c r="B237" s="3" t="s">
        <v>186</v>
      </c>
      <c r="C237" s="3"/>
      <c r="D237" s="5">
        <v>1</v>
      </c>
      <c r="E237" s="5">
        <v>1</v>
      </c>
      <c r="F237" s="19">
        <f t="shared" si="237"/>
        <v>0</v>
      </c>
      <c r="G237" s="5"/>
      <c r="H237" s="5"/>
      <c r="I237" s="19"/>
      <c r="J237" s="5"/>
      <c r="K237" s="5"/>
      <c r="L237" s="19"/>
      <c r="M237" s="9"/>
      <c r="N237" s="9"/>
      <c r="O237" s="9"/>
      <c r="P237" s="9"/>
      <c r="Q237" s="9"/>
      <c r="R237" s="9"/>
      <c r="S237" s="5">
        <v>1</v>
      </c>
      <c r="T237" s="5">
        <v>1</v>
      </c>
      <c r="U237" s="19">
        <f t="shared" si="238"/>
        <v>0</v>
      </c>
    </row>
    <row r="238" spans="1:21" ht="195" x14ac:dyDescent="0.25">
      <c r="A238" s="2">
        <v>109</v>
      </c>
      <c r="B238" s="3" t="s">
        <v>187</v>
      </c>
      <c r="C238" s="3"/>
      <c r="D238" s="5">
        <v>1</v>
      </c>
      <c r="E238" s="5">
        <v>0</v>
      </c>
      <c r="F238" s="19">
        <f t="shared" si="237"/>
        <v>-100</v>
      </c>
      <c r="G238" s="5"/>
      <c r="H238" s="5"/>
      <c r="I238" s="19"/>
      <c r="J238" s="5"/>
      <c r="K238" s="5"/>
      <c r="L238" s="19"/>
      <c r="M238" s="9"/>
      <c r="N238" s="9"/>
      <c r="O238" s="9"/>
      <c r="P238" s="9"/>
      <c r="Q238" s="9"/>
      <c r="R238" s="9"/>
      <c r="S238" s="5">
        <v>1</v>
      </c>
      <c r="T238" s="5">
        <v>0</v>
      </c>
      <c r="U238" s="19">
        <f t="shared" si="238"/>
        <v>-100</v>
      </c>
    </row>
    <row r="239" spans="1:21" ht="165" x14ac:dyDescent="0.25">
      <c r="A239" s="2">
        <v>110</v>
      </c>
      <c r="B239" s="3" t="s">
        <v>188</v>
      </c>
      <c r="C239" s="3"/>
      <c r="D239" s="5">
        <v>5</v>
      </c>
      <c r="E239" s="5">
        <v>5</v>
      </c>
      <c r="F239" s="19">
        <f t="shared" si="237"/>
        <v>0</v>
      </c>
      <c r="G239" s="5"/>
      <c r="H239" s="5"/>
      <c r="I239" s="19"/>
      <c r="J239" s="5"/>
      <c r="K239" s="5"/>
      <c r="L239" s="19"/>
      <c r="M239" s="9"/>
      <c r="N239" s="9"/>
      <c r="O239" s="9"/>
      <c r="P239" s="9"/>
      <c r="Q239" s="9"/>
      <c r="R239" s="9"/>
      <c r="S239" s="5">
        <v>5</v>
      </c>
      <c r="T239" s="5">
        <v>5</v>
      </c>
      <c r="U239" s="19">
        <f t="shared" si="238"/>
        <v>0</v>
      </c>
    </row>
    <row r="240" spans="1:21" ht="195" x14ac:dyDescent="0.25">
      <c r="A240" s="2">
        <v>111</v>
      </c>
      <c r="B240" s="3" t="s">
        <v>189</v>
      </c>
      <c r="C240" s="3"/>
      <c r="D240" s="5">
        <v>1</v>
      </c>
      <c r="E240" s="5">
        <v>1</v>
      </c>
      <c r="F240" s="19">
        <f t="shared" si="237"/>
        <v>0</v>
      </c>
      <c r="G240" s="5"/>
      <c r="H240" s="5"/>
      <c r="I240" s="19"/>
      <c r="J240" s="5"/>
      <c r="K240" s="5"/>
      <c r="L240" s="19"/>
      <c r="M240" s="9"/>
      <c r="N240" s="9"/>
      <c r="O240" s="9"/>
      <c r="P240" s="9"/>
      <c r="Q240" s="9"/>
      <c r="R240" s="9"/>
      <c r="S240" s="5">
        <v>1</v>
      </c>
      <c r="T240" s="5">
        <v>1</v>
      </c>
      <c r="U240" s="19">
        <f t="shared" si="238"/>
        <v>0</v>
      </c>
    </row>
    <row r="241" spans="1:21" ht="157.5" customHeight="1" x14ac:dyDescent="0.25">
      <c r="A241" s="2">
        <v>112</v>
      </c>
      <c r="B241" s="3" t="s">
        <v>190</v>
      </c>
      <c r="C241" s="3"/>
      <c r="D241" s="5"/>
      <c r="E241" s="5"/>
      <c r="F241" s="20"/>
      <c r="G241" s="5">
        <v>56</v>
      </c>
      <c r="H241" s="5">
        <v>60</v>
      </c>
      <c r="I241" s="19">
        <f t="shared" ref="I241:I244" si="239">H241/G241*100-100</f>
        <v>7.1428571428571388</v>
      </c>
      <c r="J241" s="5">
        <v>60</v>
      </c>
      <c r="K241" s="5">
        <v>60</v>
      </c>
      <c r="L241" s="19">
        <f t="shared" ref="L241:L242" si="240">K241/J241*100-100</f>
        <v>0</v>
      </c>
      <c r="M241" s="5">
        <v>60</v>
      </c>
      <c r="N241" s="5">
        <v>60</v>
      </c>
      <c r="O241" s="19">
        <f t="shared" ref="O241:O242" si="241">N241/M241*100-100</f>
        <v>0</v>
      </c>
      <c r="P241" s="5">
        <v>60</v>
      </c>
      <c r="Q241" s="5">
        <v>60</v>
      </c>
      <c r="R241" s="19">
        <f t="shared" ref="R241:R242" si="242">Q241/P241*100-100</f>
        <v>0</v>
      </c>
      <c r="S241" s="5">
        <f>G241+J241+M241+P241</f>
        <v>236</v>
      </c>
      <c r="T241" s="5">
        <f>H241+K241+N241+Q241</f>
        <v>240</v>
      </c>
      <c r="U241" s="19">
        <f t="shared" si="238"/>
        <v>1.6949152542372872</v>
      </c>
    </row>
    <row r="242" spans="1:21" ht="165" x14ac:dyDescent="0.25">
      <c r="A242" s="2">
        <v>113</v>
      </c>
      <c r="B242" s="3" t="s">
        <v>191</v>
      </c>
      <c r="C242" s="3"/>
      <c r="D242" s="5"/>
      <c r="E242" s="5"/>
      <c r="F242" s="20"/>
      <c r="G242" s="5">
        <v>1</v>
      </c>
      <c r="H242" s="5">
        <v>1</v>
      </c>
      <c r="I242" s="19">
        <f t="shared" si="239"/>
        <v>0</v>
      </c>
      <c r="J242" s="5">
        <v>1</v>
      </c>
      <c r="K242" s="5">
        <v>1</v>
      </c>
      <c r="L242" s="19">
        <f t="shared" si="240"/>
        <v>0</v>
      </c>
      <c r="M242" s="5">
        <v>1</v>
      </c>
      <c r="N242" s="5">
        <v>1</v>
      </c>
      <c r="O242" s="19">
        <f t="shared" si="241"/>
        <v>0</v>
      </c>
      <c r="P242" s="5">
        <v>1</v>
      </c>
      <c r="Q242" s="5">
        <v>1</v>
      </c>
      <c r="R242" s="19">
        <f t="shared" si="242"/>
        <v>0</v>
      </c>
      <c r="S242" s="5">
        <f>G242+J242+M242+P242</f>
        <v>4</v>
      </c>
      <c r="T242" s="5">
        <f>H242+K242+N242+Q242</f>
        <v>4</v>
      </c>
      <c r="U242" s="19">
        <f t="shared" si="238"/>
        <v>0</v>
      </c>
    </row>
    <row r="243" spans="1:21" x14ac:dyDescent="0.25">
      <c r="A243" s="41" t="s">
        <v>192</v>
      </c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</row>
    <row r="244" spans="1:21" ht="240" x14ac:dyDescent="0.25">
      <c r="A244" s="2">
        <v>114</v>
      </c>
      <c r="B244" s="3" t="s">
        <v>193</v>
      </c>
      <c r="C244" s="3"/>
      <c r="D244" s="5">
        <v>6</v>
      </c>
      <c r="E244" s="5">
        <v>4</v>
      </c>
      <c r="F244" s="19">
        <f t="shared" ref="F244:F249" si="243">E244/D244*100-100</f>
        <v>-33.333333333333343</v>
      </c>
      <c r="G244" s="5">
        <v>4</v>
      </c>
      <c r="H244" s="5">
        <v>4</v>
      </c>
      <c r="I244" s="19">
        <f t="shared" si="239"/>
        <v>0</v>
      </c>
      <c r="J244" s="5">
        <v>3</v>
      </c>
      <c r="K244" s="5">
        <v>5</v>
      </c>
      <c r="L244" s="19">
        <f t="shared" ref="L244" si="244">K244/J244*100-100</f>
        <v>66.666666666666686</v>
      </c>
      <c r="M244" s="5">
        <v>4</v>
      </c>
      <c r="N244" s="5">
        <v>4</v>
      </c>
      <c r="O244" s="19">
        <f t="shared" ref="O244" si="245">N244/M244*100-100</f>
        <v>0</v>
      </c>
      <c r="P244" s="5">
        <v>4</v>
      </c>
      <c r="Q244" s="5">
        <v>4</v>
      </c>
      <c r="R244" s="19">
        <f t="shared" ref="R244" si="246">Q244/P244*100-100</f>
        <v>0</v>
      </c>
      <c r="S244" s="5">
        <f>D244+G244+J244+M244+P244</f>
        <v>21</v>
      </c>
      <c r="T244" s="5">
        <f>E244+H244+K244+N244+Q244</f>
        <v>21</v>
      </c>
      <c r="U244" s="19">
        <f t="shared" ref="U244" si="247">T244/S244*100-100</f>
        <v>0</v>
      </c>
    </row>
    <row r="245" spans="1:21" x14ac:dyDescent="0.25">
      <c r="A245" s="41" t="s">
        <v>194</v>
      </c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</row>
    <row r="246" spans="1:21" ht="170.25" customHeight="1" x14ac:dyDescent="0.25">
      <c r="A246" s="2">
        <v>115</v>
      </c>
      <c r="B246" s="3" t="s">
        <v>195</v>
      </c>
      <c r="C246" s="3"/>
      <c r="D246" s="5">
        <v>160</v>
      </c>
      <c r="E246" s="5">
        <v>1033</v>
      </c>
      <c r="F246" s="19">
        <f t="shared" si="243"/>
        <v>545.625</v>
      </c>
      <c r="G246" s="5"/>
      <c r="H246" s="5"/>
      <c r="I246" s="19"/>
      <c r="J246" s="5"/>
      <c r="K246" s="5"/>
      <c r="L246" s="19"/>
      <c r="M246" s="9"/>
      <c r="N246" s="9"/>
      <c r="O246" s="9"/>
      <c r="P246" s="9"/>
      <c r="Q246" s="9"/>
      <c r="R246" s="9"/>
      <c r="S246" s="5">
        <v>160</v>
      </c>
      <c r="T246" s="5">
        <v>1033</v>
      </c>
      <c r="U246" s="19">
        <f t="shared" ref="U246:U250" si="248">T246/S246*100-100</f>
        <v>545.625</v>
      </c>
    </row>
    <row r="247" spans="1:21" ht="240.75" customHeight="1" x14ac:dyDescent="0.25">
      <c r="A247" s="2">
        <v>116</v>
      </c>
      <c r="B247" s="3" t="s">
        <v>198</v>
      </c>
      <c r="C247" s="3"/>
      <c r="D247" s="5">
        <v>163</v>
      </c>
      <c r="E247" s="5">
        <v>593</v>
      </c>
      <c r="F247" s="19">
        <f t="shared" si="243"/>
        <v>263.80368098159511</v>
      </c>
      <c r="G247" s="5"/>
      <c r="H247" s="5"/>
      <c r="I247" s="19"/>
      <c r="J247" s="5"/>
      <c r="K247" s="5"/>
      <c r="L247" s="19"/>
      <c r="M247" s="9"/>
      <c r="N247" s="9"/>
      <c r="O247" s="9"/>
      <c r="P247" s="9"/>
      <c r="Q247" s="9"/>
      <c r="R247" s="9"/>
      <c r="S247" s="5">
        <v>163</v>
      </c>
      <c r="T247" s="5">
        <v>593</v>
      </c>
      <c r="U247" s="19">
        <f t="shared" si="248"/>
        <v>263.80368098159511</v>
      </c>
    </row>
    <row r="248" spans="1:21" ht="155.25" customHeight="1" x14ac:dyDescent="0.25">
      <c r="A248" s="2">
        <v>117</v>
      </c>
      <c r="B248" s="3" t="s">
        <v>196</v>
      </c>
      <c r="C248" s="3"/>
      <c r="D248" s="5">
        <v>231</v>
      </c>
      <c r="E248" s="5">
        <v>1384</v>
      </c>
      <c r="F248" s="19">
        <f t="shared" si="243"/>
        <v>499.13419913419909</v>
      </c>
      <c r="G248" s="5"/>
      <c r="H248" s="5"/>
      <c r="I248" s="19"/>
      <c r="J248" s="5"/>
      <c r="K248" s="5"/>
      <c r="L248" s="19"/>
      <c r="M248" s="9"/>
      <c r="N248" s="9"/>
      <c r="O248" s="9"/>
      <c r="P248" s="9"/>
      <c r="Q248" s="9"/>
      <c r="R248" s="9"/>
      <c r="S248" s="5">
        <v>231</v>
      </c>
      <c r="T248" s="5">
        <v>1384</v>
      </c>
      <c r="U248" s="19">
        <f t="shared" si="248"/>
        <v>499.13419913419909</v>
      </c>
    </row>
    <row r="249" spans="1:21" ht="195" x14ac:dyDescent="0.25">
      <c r="A249" s="2">
        <v>118</v>
      </c>
      <c r="B249" s="3" t="s">
        <v>197</v>
      </c>
      <c r="C249" s="3"/>
      <c r="D249" s="5">
        <v>15</v>
      </c>
      <c r="E249" s="5">
        <v>55</v>
      </c>
      <c r="F249" s="19">
        <f t="shared" si="243"/>
        <v>266.66666666666663</v>
      </c>
      <c r="G249" s="5"/>
      <c r="H249" s="5"/>
      <c r="I249" s="19"/>
      <c r="J249" s="5"/>
      <c r="K249" s="5"/>
      <c r="L249" s="19"/>
      <c r="M249" s="9"/>
      <c r="N249" s="9"/>
      <c r="O249" s="9"/>
      <c r="P249" s="9"/>
      <c r="Q249" s="9"/>
      <c r="R249" s="9"/>
      <c r="S249" s="5">
        <v>15</v>
      </c>
      <c r="T249" s="5">
        <v>55</v>
      </c>
      <c r="U249" s="19">
        <f t="shared" si="248"/>
        <v>266.66666666666663</v>
      </c>
    </row>
    <row r="250" spans="1:21" ht="143.25" customHeight="1" x14ac:dyDescent="0.25">
      <c r="A250" s="2">
        <v>119</v>
      </c>
      <c r="B250" s="3" t="s">
        <v>199</v>
      </c>
      <c r="C250" s="3"/>
      <c r="D250" s="5"/>
      <c r="E250" s="5"/>
      <c r="F250" s="20"/>
      <c r="G250" s="5">
        <v>5</v>
      </c>
      <c r="H250" s="5">
        <v>5</v>
      </c>
      <c r="I250" s="19">
        <f t="shared" ref="I250" si="249">H250/G250*100-100</f>
        <v>0</v>
      </c>
      <c r="J250" s="5">
        <v>5</v>
      </c>
      <c r="K250" s="5">
        <v>5</v>
      </c>
      <c r="L250" s="19">
        <f t="shared" ref="L250" si="250">K250/J250*100-100</f>
        <v>0</v>
      </c>
      <c r="M250" s="5">
        <v>5</v>
      </c>
      <c r="N250" s="5">
        <v>5</v>
      </c>
      <c r="O250" s="19">
        <f t="shared" ref="O250" si="251">N250/M250*100-100</f>
        <v>0</v>
      </c>
      <c r="P250" s="5">
        <v>5</v>
      </c>
      <c r="Q250" s="5">
        <v>5</v>
      </c>
      <c r="R250" s="19">
        <f t="shared" ref="R250" si="252">Q250/P250*100-100</f>
        <v>0</v>
      </c>
      <c r="S250" s="20">
        <v>20</v>
      </c>
      <c r="T250" s="20">
        <v>20</v>
      </c>
      <c r="U250" s="19">
        <f t="shared" si="248"/>
        <v>0</v>
      </c>
    </row>
    <row r="251" spans="1:21" x14ac:dyDescent="0.25">
      <c r="A251" s="41" t="s">
        <v>200</v>
      </c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</row>
    <row r="252" spans="1:21" ht="409.5" x14ac:dyDescent="0.25">
      <c r="A252" s="2">
        <v>120</v>
      </c>
      <c r="B252" s="3" t="s">
        <v>201</v>
      </c>
      <c r="C252" s="3"/>
      <c r="D252" s="5">
        <v>2</v>
      </c>
      <c r="E252" s="5">
        <v>2</v>
      </c>
      <c r="F252" s="19">
        <f t="shared" ref="F252:F256" si="253">E252/D252*100-100</f>
        <v>0</v>
      </c>
      <c r="G252" s="5"/>
      <c r="H252" s="5"/>
      <c r="I252" s="19"/>
      <c r="J252" s="5"/>
      <c r="K252" s="5"/>
      <c r="L252" s="19"/>
      <c r="M252" s="9"/>
      <c r="N252" s="9"/>
      <c r="O252" s="9"/>
      <c r="P252" s="9"/>
      <c r="Q252" s="9"/>
      <c r="R252" s="9"/>
      <c r="S252" s="5">
        <v>2</v>
      </c>
      <c r="T252" s="5">
        <v>2</v>
      </c>
      <c r="U252" s="19">
        <f t="shared" ref="U252:U253" si="254">T252/S252*100-100</f>
        <v>0</v>
      </c>
    </row>
    <row r="253" spans="1:21" ht="330" x14ac:dyDescent="0.25">
      <c r="A253" s="2">
        <v>121</v>
      </c>
      <c r="B253" s="3" t="s">
        <v>202</v>
      </c>
      <c r="C253" s="3"/>
      <c r="D253" s="5">
        <v>2</v>
      </c>
      <c r="E253" s="5">
        <v>2</v>
      </c>
      <c r="F253" s="19">
        <f t="shared" si="253"/>
        <v>0</v>
      </c>
      <c r="G253" s="5"/>
      <c r="H253" s="5"/>
      <c r="I253" s="19"/>
      <c r="J253" s="5"/>
      <c r="K253" s="5"/>
      <c r="L253" s="19"/>
      <c r="M253" s="9"/>
      <c r="N253" s="9"/>
      <c r="O253" s="9"/>
      <c r="P253" s="9"/>
      <c r="Q253" s="9"/>
      <c r="R253" s="9"/>
      <c r="S253" s="5">
        <v>2</v>
      </c>
      <c r="T253" s="5">
        <v>2</v>
      </c>
      <c r="U253" s="19">
        <f t="shared" si="254"/>
        <v>0</v>
      </c>
    </row>
    <row r="254" spans="1:21" ht="409.5" x14ac:dyDescent="0.25">
      <c r="A254" s="34">
        <v>122</v>
      </c>
      <c r="B254" s="31" t="s">
        <v>220</v>
      </c>
      <c r="C254" s="3"/>
      <c r="D254" s="5">
        <v>10</v>
      </c>
      <c r="E254" s="5">
        <v>10</v>
      </c>
      <c r="F254" s="19">
        <f t="shared" si="253"/>
        <v>0</v>
      </c>
      <c r="G254" s="5">
        <v>10</v>
      </c>
      <c r="H254" s="5">
        <v>10</v>
      </c>
      <c r="I254" s="19">
        <f t="shared" ref="I254" si="255">H254/G254*100-100</f>
        <v>0</v>
      </c>
      <c r="J254" s="5">
        <v>10</v>
      </c>
      <c r="K254" s="5">
        <v>10</v>
      </c>
      <c r="L254" s="19">
        <f t="shared" ref="L254" si="256">K254/J254*100-100</f>
        <v>0</v>
      </c>
      <c r="M254" s="5">
        <v>10</v>
      </c>
      <c r="N254" s="5">
        <v>10</v>
      </c>
      <c r="O254" s="19">
        <f t="shared" ref="O254" si="257">N254/M254*100-100</f>
        <v>0</v>
      </c>
      <c r="P254" s="5">
        <v>10</v>
      </c>
      <c r="Q254" s="5">
        <v>10</v>
      </c>
      <c r="R254" s="19">
        <f t="shared" ref="R254" si="258">Q254/P254*100-100</f>
        <v>0</v>
      </c>
      <c r="S254" s="5">
        <v>50</v>
      </c>
      <c r="T254" s="5">
        <v>50</v>
      </c>
      <c r="U254" s="19">
        <f t="shared" ref="U254" si="259">T254/S254*100-100</f>
        <v>0</v>
      </c>
    </row>
    <row r="255" spans="1:21" ht="225" x14ac:dyDescent="0.25">
      <c r="A255" s="2">
        <v>123</v>
      </c>
      <c r="B255" s="3" t="s">
        <v>203</v>
      </c>
      <c r="C255" s="3"/>
      <c r="D255" s="5">
        <v>1</v>
      </c>
      <c r="E255" s="5">
        <v>1</v>
      </c>
      <c r="F255" s="19">
        <f t="shared" si="253"/>
        <v>0</v>
      </c>
      <c r="G255" s="5"/>
      <c r="H255" s="5"/>
      <c r="I255" s="19"/>
      <c r="J255" s="5"/>
      <c r="K255" s="5"/>
      <c r="L255" s="19"/>
      <c r="M255" s="9"/>
      <c r="N255" s="9"/>
      <c r="O255" s="9"/>
      <c r="P255" s="9"/>
      <c r="Q255" s="9"/>
      <c r="R255" s="9"/>
      <c r="S255" s="5">
        <v>1</v>
      </c>
      <c r="T255" s="5">
        <v>1</v>
      </c>
      <c r="U255" s="19">
        <f t="shared" ref="U255" si="260">T255/S255*100-100</f>
        <v>0</v>
      </c>
    </row>
    <row r="256" spans="1:21" ht="180" x14ac:dyDescent="0.25">
      <c r="A256" s="2">
        <v>124</v>
      </c>
      <c r="B256" s="3" t="s">
        <v>204</v>
      </c>
      <c r="C256" s="3"/>
      <c r="D256" s="5">
        <v>1</v>
      </c>
      <c r="E256" s="5">
        <v>1</v>
      </c>
      <c r="F256" s="19">
        <f t="shared" si="253"/>
        <v>0</v>
      </c>
      <c r="G256" s="5"/>
      <c r="H256" s="5"/>
      <c r="I256" s="19"/>
      <c r="J256" s="5"/>
      <c r="K256" s="5"/>
      <c r="L256" s="19"/>
      <c r="M256" s="9"/>
      <c r="N256" s="9"/>
      <c r="O256" s="9"/>
      <c r="P256" s="9"/>
      <c r="Q256" s="9"/>
      <c r="R256" s="9"/>
      <c r="S256" s="5">
        <v>1</v>
      </c>
      <c r="T256" s="5">
        <v>1</v>
      </c>
      <c r="U256" s="19">
        <f t="shared" ref="U256" si="261">T256/S256*100-100</f>
        <v>0</v>
      </c>
    </row>
    <row r="257" spans="1:21" ht="30" customHeight="1" x14ac:dyDescent="0.25">
      <c r="A257" s="53" t="s">
        <v>205</v>
      </c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</row>
    <row r="258" spans="1:21" x14ac:dyDescent="0.25">
      <c r="A258" s="52" t="s">
        <v>223</v>
      </c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</row>
    <row r="259" spans="1:21" ht="158.25" customHeight="1" x14ac:dyDescent="0.25">
      <c r="A259" s="2">
        <v>125</v>
      </c>
      <c r="B259" s="3" t="s">
        <v>224</v>
      </c>
      <c r="C259" s="3"/>
      <c r="D259" s="5"/>
      <c r="E259" s="5"/>
      <c r="F259" s="20"/>
      <c r="G259" s="5">
        <v>22</v>
      </c>
      <c r="H259" s="5">
        <v>22</v>
      </c>
      <c r="I259" s="19">
        <f t="shared" ref="I259" si="262">H259/G259*100-100</f>
        <v>0</v>
      </c>
      <c r="J259" s="5">
        <v>22</v>
      </c>
      <c r="K259" s="5">
        <v>22</v>
      </c>
      <c r="L259" s="19">
        <f t="shared" ref="L259" si="263">K259/J259*100-100</f>
        <v>0</v>
      </c>
      <c r="M259" s="5">
        <f>M260+M261+M262+M263+M264+M265+M266</f>
        <v>22</v>
      </c>
      <c r="N259" s="5">
        <f>N260+N261+N262+N263+N264+N265+N266</f>
        <v>22</v>
      </c>
      <c r="O259" s="19">
        <f t="shared" ref="O259:O266" si="264">N259/M259*100-100</f>
        <v>0</v>
      </c>
      <c r="P259" s="5">
        <f>P260+P261+P262+P263+P264+P265+P266</f>
        <v>22</v>
      </c>
      <c r="Q259" s="5">
        <f>Q260+Q261+Q262+Q263+Q264+Q265+Q266</f>
        <v>22</v>
      </c>
      <c r="R259" s="19">
        <f t="shared" ref="R259:R267" si="265">Q259/P259*100-100</f>
        <v>0</v>
      </c>
      <c r="S259" s="5">
        <v>88</v>
      </c>
      <c r="T259" s="5">
        <v>88</v>
      </c>
      <c r="U259" s="19">
        <f t="shared" ref="U259:U260" si="266">T259/S259*100-100</f>
        <v>0</v>
      </c>
    </row>
    <row r="260" spans="1:21" ht="30" x14ac:dyDescent="0.25">
      <c r="A260" s="2"/>
      <c r="B260" s="3" t="s">
        <v>15</v>
      </c>
      <c r="C260" s="3"/>
      <c r="D260" s="5"/>
      <c r="E260" s="5"/>
      <c r="F260" s="20"/>
      <c r="G260" s="5"/>
      <c r="H260" s="5"/>
      <c r="I260" s="19"/>
      <c r="J260" s="5"/>
      <c r="K260" s="5"/>
      <c r="L260" s="19"/>
      <c r="M260" s="5">
        <v>3</v>
      </c>
      <c r="N260" s="5">
        <v>3</v>
      </c>
      <c r="O260" s="19">
        <f t="shared" si="264"/>
        <v>0</v>
      </c>
      <c r="P260" s="5">
        <v>3</v>
      </c>
      <c r="Q260" s="5">
        <v>3</v>
      </c>
      <c r="R260" s="19">
        <f t="shared" si="265"/>
        <v>0</v>
      </c>
      <c r="S260" s="5">
        <f>M260+P260</f>
        <v>6</v>
      </c>
      <c r="T260" s="5">
        <f>N260+Q260</f>
        <v>6</v>
      </c>
      <c r="U260" s="19">
        <f t="shared" si="266"/>
        <v>0</v>
      </c>
    </row>
    <row r="261" spans="1:21" ht="30" x14ac:dyDescent="0.25">
      <c r="A261" s="2"/>
      <c r="B261" s="3" t="s">
        <v>16</v>
      </c>
      <c r="C261" s="3"/>
      <c r="D261" s="5"/>
      <c r="E261" s="5"/>
      <c r="F261" s="20"/>
      <c r="G261" s="5"/>
      <c r="H261" s="5"/>
      <c r="I261" s="19"/>
      <c r="J261" s="5"/>
      <c r="K261" s="5"/>
      <c r="L261" s="19"/>
      <c r="M261" s="5">
        <v>4</v>
      </c>
      <c r="N261" s="5">
        <v>4</v>
      </c>
      <c r="O261" s="19">
        <f t="shared" si="264"/>
        <v>0</v>
      </c>
      <c r="P261" s="5">
        <v>4</v>
      </c>
      <c r="Q261" s="5">
        <v>4</v>
      </c>
      <c r="R261" s="19">
        <f t="shared" si="265"/>
        <v>0</v>
      </c>
      <c r="S261" s="5">
        <f t="shared" ref="S261:S266" si="267">M261+P261</f>
        <v>8</v>
      </c>
      <c r="T261" s="5">
        <f t="shared" ref="T261:T266" si="268">N261+Q261</f>
        <v>8</v>
      </c>
      <c r="U261" s="19">
        <f t="shared" ref="U261:U266" si="269">T261/S261*100-100</f>
        <v>0</v>
      </c>
    </row>
    <row r="262" spans="1:21" ht="30" x14ac:dyDescent="0.25">
      <c r="A262" s="2"/>
      <c r="B262" s="3" t="s">
        <v>17</v>
      </c>
      <c r="C262" s="3"/>
      <c r="D262" s="5"/>
      <c r="E262" s="5"/>
      <c r="F262" s="20"/>
      <c r="G262" s="5"/>
      <c r="H262" s="5"/>
      <c r="I262" s="19"/>
      <c r="J262" s="5"/>
      <c r="K262" s="5"/>
      <c r="L262" s="19"/>
      <c r="M262" s="5">
        <v>4</v>
      </c>
      <c r="N262" s="5">
        <v>4</v>
      </c>
      <c r="O262" s="19">
        <f t="shared" si="264"/>
        <v>0</v>
      </c>
      <c r="P262" s="5">
        <v>4</v>
      </c>
      <c r="Q262" s="5">
        <v>4</v>
      </c>
      <c r="R262" s="19">
        <f t="shared" si="265"/>
        <v>0</v>
      </c>
      <c r="S262" s="5">
        <f t="shared" si="267"/>
        <v>8</v>
      </c>
      <c r="T262" s="5">
        <f t="shared" si="268"/>
        <v>8</v>
      </c>
      <c r="U262" s="19">
        <f t="shared" si="269"/>
        <v>0</v>
      </c>
    </row>
    <row r="263" spans="1:21" ht="30" x14ac:dyDescent="0.25">
      <c r="A263" s="2"/>
      <c r="B263" s="3" t="s">
        <v>18</v>
      </c>
      <c r="C263" s="4"/>
      <c r="D263" s="9"/>
      <c r="E263" s="9"/>
      <c r="F263" s="9"/>
      <c r="G263" s="9"/>
      <c r="H263" s="9"/>
      <c r="I263" s="9"/>
      <c r="J263" s="9"/>
      <c r="K263" s="9"/>
      <c r="L263" s="9"/>
      <c r="M263" s="5">
        <v>3</v>
      </c>
      <c r="N263" s="5">
        <v>3</v>
      </c>
      <c r="O263" s="19">
        <f t="shared" si="264"/>
        <v>0</v>
      </c>
      <c r="P263" s="5">
        <v>3</v>
      </c>
      <c r="Q263" s="5">
        <v>3</v>
      </c>
      <c r="R263" s="19">
        <f t="shared" si="265"/>
        <v>0</v>
      </c>
      <c r="S263" s="5">
        <f t="shared" si="267"/>
        <v>6</v>
      </c>
      <c r="T263" s="5">
        <f t="shared" si="268"/>
        <v>6</v>
      </c>
      <c r="U263" s="19">
        <f t="shared" si="269"/>
        <v>0</v>
      </c>
    </row>
    <row r="264" spans="1:21" ht="30" x14ac:dyDescent="0.25">
      <c r="A264" s="4"/>
      <c r="B264" s="3" t="s">
        <v>19</v>
      </c>
      <c r="C264" s="4"/>
      <c r="D264" s="9"/>
      <c r="E264" s="9"/>
      <c r="F264" s="9"/>
      <c r="G264" s="9"/>
      <c r="H264" s="9"/>
      <c r="I264" s="9"/>
      <c r="J264" s="9"/>
      <c r="K264" s="9"/>
      <c r="L264" s="9"/>
      <c r="M264" s="5">
        <v>3</v>
      </c>
      <c r="N264" s="5">
        <v>3</v>
      </c>
      <c r="O264" s="19">
        <f t="shared" si="264"/>
        <v>0</v>
      </c>
      <c r="P264" s="5">
        <v>3</v>
      </c>
      <c r="Q264" s="5">
        <v>3</v>
      </c>
      <c r="R264" s="19">
        <f t="shared" si="265"/>
        <v>0</v>
      </c>
      <c r="S264" s="5">
        <f t="shared" si="267"/>
        <v>6</v>
      </c>
      <c r="T264" s="5">
        <f t="shared" si="268"/>
        <v>6</v>
      </c>
      <c r="U264" s="19">
        <f t="shared" si="269"/>
        <v>0</v>
      </c>
    </row>
    <row r="265" spans="1:21" ht="30" x14ac:dyDescent="0.25">
      <c r="A265" s="4"/>
      <c r="B265" s="3" t="s">
        <v>20</v>
      </c>
      <c r="C265" s="4"/>
      <c r="D265" s="9"/>
      <c r="E265" s="9"/>
      <c r="F265" s="9"/>
      <c r="G265" s="9"/>
      <c r="H265" s="9"/>
      <c r="I265" s="9"/>
      <c r="J265" s="9"/>
      <c r="K265" s="9"/>
      <c r="L265" s="9"/>
      <c r="M265" s="5">
        <v>2</v>
      </c>
      <c r="N265" s="5">
        <v>2</v>
      </c>
      <c r="O265" s="19">
        <f t="shared" si="264"/>
        <v>0</v>
      </c>
      <c r="P265" s="5">
        <v>2</v>
      </c>
      <c r="Q265" s="5">
        <v>2</v>
      </c>
      <c r="R265" s="19">
        <f t="shared" si="265"/>
        <v>0</v>
      </c>
      <c r="S265" s="5">
        <f t="shared" si="267"/>
        <v>4</v>
      </c>
      <c r="T265" s="5">
        <f t="shared" si="268"/>
        <v>4</v>
      </c>
      <c r="U265" s="19">
        <f t="shared" si="269"/>
        <v>0</v>
      </c>
    </row>
    <row r="266" spans="1:21" x14ac:dyDescent="0.25">
      <c r="A266" s="4"/>
      <c r="B266" s="3" t="s">
        <v>21</v>
      </c>
      <c r="C266" s="4"/>
      <c r="D266" s="9"/>
      <c r="E266" s="9"/>
      <c r="F266" s="9"/>
      <c r="G266" s="9"/>
      <c r="H266" s="9"/>
      <c r="I266" s="9"/>
      <c r="J266" s="9"/>
      <c r="K266" s="9"/>
      <c r="L266" s="9"/>
      <c r="M266" s="5">
        <v>3</v>
      </c>
      <c r="N266" s="5">
        <v>3</v>
      </c>
      <c r="O266" s="19">
        <f t="shared" si="264"/>
        <v>0</v>
      </c>
      <c r="P266" s="5">
        <v>3</v>
      </c>
      <c r="Q266" s="5">
        <v>3</v>
      </c>
      <c r="R266" s="19">
        <f t="shared" si="265"/>
        <v>0</v>
      </c>
      <c r="S266" s="5">
        <f t="shared" si="267"/>
        <v>6</v>
      </c>
      <c r="T266" s="5">
        <f t="shared" si="268"/>
        <v>6</v>
      </c>
      <c r="U266" s="19">
        <f t="shared" si="269"/>
        <v>0</v>
      </c>
    </row>
    <row r="267" spans="1:21" ht="189" customHeight="1" x14ac:dyDescent="0.25">
      <c r="A267" s="2">
        <v>126</v>
      </c>
      <c r="B267" s="3" t="s">
        <v>206</v>
      </c>
      <c r="C267" s="4"/>
      <c r="D267" s="9"/>
      <c r="E267" s="9"/>
      <c r="F267" s="9"/>
      <c r="G267" s="5">
        <v>7</v>
      </c>
      <c r="H267" s="5">
        <v>7</v>
      </c>
      <c r="I267" s="19">
        <f t="shared" ref="I267" si="270">H267/G267*100-100</f>
        <v>0</v>
      </c>
      <c r="J267" s="5">
        <v>7</v>
      </c>
      <c r="K267" s="5">
        <v>7</v>
      </c>
      <c r="L267" s="19">
        <f t="shared" ref="L267" si="271">K267/J267*100-100</f>
        <v>0</v>
      </c>
      <c r="M267" s="5">
        <v>7</v>
      </c>
      <c r="N267" s="5">
        <v>8</v>
      </c>
      <c r="O267" s="19">
        <f t="shared" ref="O267" si="272">N267/M267*100-100</f>
        <v>14.285714285714278</v>
      </c>
      <c r="P267" s="5">
        <v>7</v>
      </c>
      <c r="Q267" s="5">
        <v>8</v>
      </c>
      <c r="R267" s="19">
        <f t="shared" si="265"/>
        <v>14.285714285714278</v>
      </c>
      <c r="S267" s="5">
        <v>28</v>
      </c>
      <c r="T267" s="5">
        <v>30</v>
      </c>
      <c r="U267" s="19">
        <f t="shared" ref="U267:U268" si="273">T267/S267*100-100</f>
        <v>7.1428571428571388</v>
      </c>
    </row>
    <row r="268" spans="1:21" s="32" customFormat="1" ht="165" x14ac:dyDescent="0.25">
      <c r="A268" s="2">
        <v>127</v>
      </c>
      <c r="B268" s="3" t="s">
        <v>213</v>
      </c>
      <c r="C268" s="4" t="s">
        <v>101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5">
        <v>20</v>
      </c>
      <c r="Q268" s="5">
        <v>20</v>
      </c>
      <c r="R268" s="19">
        <f t="shared" ref="R268" si="274">Q268/P268*100-100</f>
        <v>0</v>
      </c>
      <c r="S268" s="5">
        <v>20</v>
      </c>
      <c r="T268" s="5">
        <v>20</v>
      </c>
      <c r="U268" s="19">
        <f t="shared" si="273"/>
        <v>0</v>
      </c>
    </row>
    <row r="269" spans="1:21" s="32" customFormat="1" x14ac:dyDescent="0.25">
      <c r="A269" s="33"/>
      <c r="B269" s="33"/>
      <c r="C269" s="33"/>
    </row>
    <row r="270" spans="1:21" s="32" customFormat="1" ht="44.25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</row>
    <row r="271" spans="1:21" s="32" customFormat="1" x14ac:dyDescent="0.25">
      <c r="A271" s="33"/>
      <c r="B271" s="33"/>
      <c r="C271" s="33"/>
    </row>
    <row r="272" spans="1:21" s="32" customFormat="1" x14ac:dyDescent="0.25">
      <c r="A272" s="33"/>
      <c r="B272" s="33"/>
      <c r="C272" s="33"/>
    </row>
    <row r="273" spans="1:3" s="32" customFormat="1" x14ac:dyDescent="0.25">
      <c r="A273" s="33"/>
      <c r="B273" s="33"/>
      <c r="C273" s="33"/>
    </row>
    <row r="274" spans="1:3" s="32" customFormat="1" x14ac:dyDescent="0.25">
      <c r="A274" s="33"/>
      <c r="B274" s="33"/>
      <c r="C274" s="33"/>
    </row>
    <row r="275" spans="1:3" s="32" customFormat="1" x14ac:dyDescent="0.25">
      <c r="A275" s="33"/>
      <c r="B275" s="33"/>
      <c r="C275" s="33"/>
    </row>
    <row r="276" spans="1:3" s="32" customFormat="1" x14ac:dyDescent="0.25">
      <c r="A276" s="33"/>
      <c r="B276" s="33"/>
      <c r="C276" s="33"/>
    </row>
    <row r="277" spans="1:3" s="32" customFormat="1" x14ac:dyDescent="0.25">
      <c r="A277" s="33"/>
      <c r="B277" s="33"/>
      <c r="C277" s="33"/>
    </row>
    <row r="278" spans="1:3" s="32" customFormat="1" x14ac:dyDescent="0.25">
      <c r="A278" s="33"/>
      <c r="B278" s="33"/>
      <c r="C278" s="33"/>
    </row>
    <row r="279" spans="1:3" s="32" customFormat="1" x14ac:dyDescent="0.25">
      <c r="A279" s="33"/>
      <c r="B279" s="33"/>
      <c r="C279" s="33"/>
    </row>
    <row r="280" spans="1:3" s="32" customFormat="1" x14ac:dyDescent="0.25">
      <c r="A280" s="33"/>
      <c r="B280" s="33"/>
      <c r="C280" s="33"/>
    </row>
    <row r="281" spans="1:3" s="32" customFormat="1" x14ac:dyDescent="0.25">
      <c r="A281" s="33"/>
      <c r="B281" s="33"/>
      <c r="C281" s="33"/>
    </row>
    <row r="282" spans="1:3" s="32" customFormat="1" x14ac:dyDescent="0.25">
      <c r="A282" s="33"/>
      <c r="B282" s="33"/>
      <c r="C282" s="33"/>
    </row>
    <row r="283" spans="1:3" s="32" customFormat="1" x14ac:dyDescent="0.25">
      <c r="A283" s="33"/>
      <c r="B283" s="33"/>
      <c r="C283" s="33"/>
    </row>
    <row r="284" spans="1:3" s="32" customFormat="1" x14ac:dyDescent="0.25">
      <c r="A284" s="33"/>
      <c r="B284" s="33"/>
      <c r="C284" s="33"/>
    </row>
    <row r="285" spans="1:3" s="32" customFormat="1" x14ac:dyDescent="0.25">
      <c r="A285" s="33"/>
      <c r="B285" s="33"/>
      <c r="C285" s="33"/>
    </row>
    <row r="286" spans="1:3" s="32" customFormat="1" x14ac:dyDescent="0.25">
      <c r="A286" s="33"/>
      <c r="B286" s="33"/>
      <c r="C286" s="33"/>
    </row>
    <row r="287" spans="1:3" s="32" customFormat="1" x14ac:dyDescent="0.25">
      <c r="A287" s="33"/>
      <c r="B287" s="33"/>
      <c r="C287" s="33"/>
    </row>
    <row r="288" spans="1:3" s="32" customFormat="1" x14ac:dyDescent="0.25">
      <c r="A288" s="33"/>
      <c r="B288" s="33"/>
      <c r="C288" s="33"/>
    </row>
    <row r="289" spans="1:3" s="32" customFormat="1" x14ac:dyDescent="0.25">
      <c r="A289" s="33"/>
      <c r="B289" s="33"/>
      <c r="C289" s="33"/>
    </row>
    <row r="290" spans="1:3" s="32" customFormat="1" x14ac:dyDescent="0.25">
      <c r="A290" s="33"/>
      <c r="B290" s="33"/>
      <c r="C290" s="33"/>
    </row>
    <row r="291" spans="1:3" s="32" customFormat="1" x14ac:dyDescent="0.25">
      <c r="A291" s="33"/>
      <c r="B291" s="33"/>
      <c r="C291" s="33"/>
    </row>
    <row r="292" spans="1:3" s="32" customFormat="1" x14ac:dyDescent="0.25">
      <c r="A292" s="33"/>
      <c r="B292" s="33"/>
      <c r="C292" s="33"/>
    </row>
    <row r="293" spans="1:3" s="32" customFormat="1" x14ac:dyDescent="0.25">
      <c r="A293" s="33"/>
      <c r="B293" s="33"/>
      <c r="C293" s="33"/>
    </row>
    <row r="294" spans="1:3" s="32" customFormat="1" x14ac:dyDescent="0.25">
      <c r="A294" s="33"/>
      <c r="B294" s="33"/>
      <c r="C294" s="33"/>
    </row>
    <row r="295" spans="1:3" s="32" customFormat="1" x14ac:dyDescent="0.25">
      <c r="A295" s="33"/>
      <c r="B295" s="33"/>
      <c r="C295" s="33"/>
    </row>
    <row r="296" spans="1:3" s="32" customFormat="1" x14ac:dyDescent="0.25">
      <c r="A296" s="33"/>
      <c r="B296" s="33"/>
      <c r="C296" s="33"/>
    </row>
    <row r="297" spans="1:3" s="32" customFormat="1" x14ac:dyDescent="0.25">
      <c r="A297" s="33"/>
      <c r="B297" s="33"/>
      <c r="C297" s="33"/>
    </row>
    <row r="298" spans="1:3" s="32" customFormat="1" x14ac:dyDescent="0.25">
      <c r="A298" s="33"/>
      <c r="B298" s="33"/>
      <c r="C298" s="33"/>
    </row>
    <row r="299" spans="1:3" s="32" customFormat="1" x14ac:dyDescent="0.25">
      <c r="A299" s="33"/>
      <c r="B299" s="33"/>
      <c r="C299" s="33"/>
    </row>
    <row r="300" spans="1:3" s="32" customFormat="1" x14ac:dyDescent="0.25">
      <c r="A300" s="33"/>
      <c r="B300" s="33"/>
      <c r="C300" s="33"/>
    </row>
    <row r="301" spans="1:3" s="32" customFormat="1" x14ac:dyDescent="0.25">
      <c r="A301" s="33"/>
      <c r="B301" s="33"/>
      <c r="C301" s="33"/>
    </row>
    <row r="302" spans="1:3" s="32" customFormat="1" x14ac:dyDescent="0.25">
      <c r="A302" s="33"/>
      <c r="B302" s="33"/>
      <c r="C302" s="33"/>
    </row>
    <row r="303" spans="1:3" s="32" customFormat="1" x14ac:dyDescent="0.25">
      <c r="A303" s="33"/>
      <c r="B303" s="33"/>
      <c r="C303" s="33"/>
    </row>
    <row r="304" spans="1:3" s="32" customFormat="1" x14ac:dyDescent="0.25">
      <c r="A304" s="33"/>
      <c r="B304" s="33"/>
      <c r="C304" s="33"/>
    </row>
    <row r="305" spans="1:3" s="32" customFormat="1" x14ac:dyDescent="0.25">
      <c r="A305" s="33"/>
      <c r="B305" s="33"/>
      <c r="C305" s="33"/>
    </row>
    <row r="306" spans="1:3" s="32" customFormat="1" x14ac:dyDescent="0.25">
      <c r="A306" s="33"/>
      <c r="B306" s="33"/>
      <c r="C306" s="33"/>
    </row>
    <row r="307" spans="1:3" s="32" customFormat="1" x14ac:dyDescent="0.25">
      <c r="A307" s="33"/>
      <c r="B307" s="33"/>
      <c r="C307" s="33"/>
    </row>
    <row r="308" spans="1:3" s="32" customFormat="1" x14ac:dyDescent="0.25">
      <c r="A308" s="33"/>
      <c r="B308" s="33"/>
      <c r="C308" s="33"/>
    </row>
    <row r="309" spans="1:3" s="32" customFormat="1" x14ac:dyDescent="0.25">
      <c r="A309" s="33"/>
      <c r="B309" s="33"/>
      <c r="C309" s="33"/>
    </row>
    <row r="310" spans="1:3" s="32" customFormat="1" x14ac:dyDescent="0.25">
      <c r="A310" s="33"/>
      <c r="B310" s="33"/>
      <c r="C310" s="33"/>
    </row>
    <row r="311" spans="1:3" s="32" customFormat="1" x14ac:dyDescent="0.25">
      <c r="A311" s="33"/>
      <c r="B311" s="33"/>
      <c r="C311" s="33"/>
    </row>
    <row r="312" spans="1:3" s="32" customFormat="1" x14ac:dyDescent="0.25">
      <c r="A312" s="33"/>
      <c r="B312" s="33"/>
      <c r="C312" s="33"/>
    </row>
    <row r="313" spans="1:3" s="32" customFormat="1" x14ac:dyDescent="0.25">
      <c r="A313" s="33"/>
      <c r="B313" s="33"/>
      <c r="C313" s="33"/>
    </row>
    <row r="314" spans="1:3" s="32" customFormat="1" x14ac:dyDescent="0.25">
      <c r="A314" s="33"/>
      <c r="B314" s="33"/>
      <c r="C314" s="33"/>
    </row>
    <row r="315" spans="1:3" s="32" customFormat="1" x14ac:dyDescent="0.25">
      <c r="A315" s="33"/>
      <c r="B315" s="33"/>
      <c r="C315" s="33"/>
    </row>
    <row r="316" spans="1:3" s="32" customFormat="1" x14ac:dyDescent="0.25">
      <c r="A316" s="33"/>
      <c r="B316" s="33"/>
      <c r="C316" s="33"/>
    </row>
    <row r="317" spans="1:3" s="32" customFormat="1" x14ac:dyDescent="0.25">
      <c r="A317" s="33"/>
      <c r="B317" s="33"/>
      <c r="C317" s="33"/>
    </row>
    <row r="318" spans="1:3" s="32" customFormat="1" x14ac:dyDescent="0.25">
      <c r="A318" s="33"/>
      <c r="B318" s="33"/>
      <c r="C318" s="33"/>
    </row>
    <row r="319" spans="1:3" s="32" customFormat="1" x14ac:dyDescent="0.25">
      <c r="A319" s="33"/>
      <c r="B319" s="33"/>
      <c r="C319" s="33"/>
    </row>
    <row r="320" spans="1:3" s="32" customFormat="1" x14ac:dyDescent="0.25">
      <c r="A320" s="33"/>
      <c r="B320" s="33"/>
      <c r="C320" s="33"/>
    </row>
    <row r="321" spans="1:3" s="32" customFormat="1" x14ac:dyDescent="0.25">
      <c r="A321" s="33"/>
      <c r="B321" s="33"/>
      <c r="C321" s="33"/>
    </row>
    <row r="322" spans="1:3" s="32" customFormat="1" x14ac:dyDescent="0.25">
      <c r="A322" s="33"/>
      <c r="B322" s="33"/>
      <c r="C322" s="33"/>
    </row>
    <row r="323" spans="1:3" s="32" customFormat="1" x14ac:dyDescent="0.25">
      <c r="A323" s="33"/>
      <c r="B323" s="33"/>
      <c r="C323" s="33"/>
    </row>
    <row r="324" spans="1:3" s="32" customFormat="1" x14ac:dyDescent="0.25">
      <c r="A324" s="33"/>
      <c r="B324" s="33"/>
      <c r="C324" s="33"/>
    </row>
    <row r="325" spans="1:3" s="32" customFormat="1" x14ac:dyDescent="0.25">
      <c r="A325" s="33"/>
      <c r="B325" s="33"/>
      <c r="C325" s="33"/>
    </row>
    <row r="326" spans="1:3" s="32" customFormat="1" x14ac:dyDescent="0.25">
      <c r="A326" s="33"/>
      <c r="B326" s="33"/>
      <c r="C326" s="33"/>
    </row>
    <row r="327" spans="1:3" s="32" customFormat="1" x14ac:dyDescent="0.25">
      <c r="A327" s="33"/>
      <c r="B327" s="33"/>
      <c r="C327" s="33"/>
    </row>
    <row r="328" spans="1:3" s="32" customFormat="1" x14ac:dyDescent="0.25">
      <c r="A328" s="33"/>
      <c r="B328" s="33"/>
      <c r="C328" s="33"/>
    </row>
    <row r="329" spans="1:3" s="32" customFormat="1" x14ac:dyDescent="0.25">
      <c r="A329" s="33"/>
      <c r="B329" s="33"/>
      <c r="C329" s="33"/>
    </row>
  </sheetData>
  <mergeCells count="48">
    <mergeCell ref="A270:U270"/>
    <mergeCell ref="A212:U212"/>
    <mergeCell ref="A214:U214"/>
    <mergeCell ref="A227:U227"/>
    <mergeCell ref="A243:U243"/>
    <mergeCell ref="A258:U258"/>
    <mergeCell ref="A245:U245"/>
    <mergeCell ref="A251:U251"/>
    <mergeCell ref="A257:U257"/>
    <mergeCell ref="A165:U165"/>
    <mergeCell ref="A174:U174"/>
    <mergeCell ref="A187:U187"/>
    <mergeCell ref="A201:U201"/>
    <mergeCell ref="A203:U203"/>
    <mergeCell ref="A175:A177"/>
    <mergeCell ref="A99:U99"/>
    <mergeCell ref="A131:U131"/>
    <mergeCell ref="A133:U133"/>
    <mergeCell ref="A134:U134"/>
    <mergeCell ref="A150:U150"/>
    <mergeCell ref="A94:U94"/>
    <mergeCell ref="A71:U71"/>
    <mergeCell ref="A75:U75"/>
    <mergeCell ref="A78:U78"/>
    <mergeCell ref="A98:U98"/>
    <mergeCell ref="A64:U64"/>
    <mergeCell ref="A69:U69"/>
    <mergeCell ref="A81:U81"/>
    <mergeCell ref="A90:U90"/>
    <mergeCell ref="A93:U93"/>
    <mergeCell ref="A52:U52"/>
    <mergeCell ref="A3:A5"/>
    <mergeCell ref="A25:U25"/>
    <mergeCell ref="A26:U26"/>
    <mergeCell ref="A7:U7"/>
    <mergeCell ref="D3:U3"/>
    <mergeCell ref="B3:B5"/>
    <mergeCell ref="C3:C5"/>
    <mergeCell ref="D4:F4"/>
    <mergeCell ref="G4:I4"/>
    <mergeCell ref="J4:L4"/>
    <mergeCell ref="S4:U4"/>
    <mergeCell ref="M4:O4"/>
    <mergeCell ref="S1:U1"/>
    <mergeCell ref="A2:U2"/>
    <mergeCell ref="A43:U43"/>
    <mergeCell ref="A51:U51"/>
    <mergeCell ref="P4:R4"/>
  </mergeCells>
  <pageMargins left="0.15748031496062992" right="0" top="0" bottom="0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5</vt:lpstr>
      <vt:lpstr>'форма 5'!Заголовки_для_печати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Цыбульская С.И.</dc:creator>
  <cp:lastModifiedBy>Tesla</cp:lastModifiedBy>
  <cp:lastPrinted>2021-06-23T06:28:19Z</cp:lastPrinted>
  <dcterms:created xsi:type="dcterms:W3CDTF">2015-06-05T18:19:34Z</dcterms:created>
  <dcterms:modified xsi:type="dcterms:W3CDTF">2021-06-24T06:17:38Z</dcterms:modified>
</cp:coreProperties>
</file>