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720" windowHeight="8820" activeTab="0"/>
  </bookViews>
  <sheets>
    <sheet name="ООПТ" sheetId="1" r:id="rId1"/>
  </sheets>
  <definedNames>
    <definedName name="_xlnm.Print_Area" localSheetId="0">'ООПТ'!$A$1:$G$224</definedName>
  </definedNames>
  <calcPr fullCalcOnLoad="1"/>
</workbook>
</file>

<file path=xl/sharedStrings.xml><?xml version="1.0" encoding="utf-8"?>
<sst xmlns="http://schemas.openxmlformats.org/spreadsheetml/2006/main" count="454" uniqueCount="251">
  <si>
    <t>г.Могилев</t>
  </si>
  <si>
    <t>ботанический</t>
  </si>
  <si>
    <t>Вековое дерево дуб</t>
  </si>
  <si>
    <t>Чаусский</t>
  </si>
  <si>
    <t>гидрологический</t>
  </si>
  <si>
    <t>"Бордиловское Кременец"</t>
  </si>
  <si>
    <t>"Королевщина"</t>
  </si>
  <si>
    <t>"Валун"</t>
  </si>
  <si>
    <t>Городской парк</t>
  </si>
  <si>
    <t>Роща в урочище "Елово"</t>
  </si>
  <si>
    <t>"Заказник"</t>
  </si>
  <si>
    <t>Кличевский</t>
  </si>
  <si>
    <t>памятник природы республиканского зн-ия</t>
  </si>
  <si>
    <t>"Дубрава"</t>
  </si>
  <si>
    <t>"Участко добово-ясеневого леса"</t>
  </si>
  <si>
    <t>"Криница совхоза "Долговский"</t>
  </si>
  <si>
    <t>"Криница колхоза им.Ленина"</t>
  </si>
  <si>
    <t>"Криница колхоха им.Ленина"</t>
  </si>
  <si>
    <t>"Криница совхоз "Кличевский"</t>
  </si>
  <si>
    <t>"Застарье"</t>
  </si>
  <si>
    <t>"Песчаное"</t>
  </si>
  <si>
    <t>"Ваньковщина"</t>
  </si>
  <si>
    <t>"Вязень"</t>
  </si>
  <si>
    <t>"Христы"</t>
  </si>
  <si>
    <t>"Сосновка"</t>
  </si>
  <si>
    <t>"Большой мох"</t>
  </si>
  <si>
    <t>"Лежая-Хвощев"</t>
  </si>
  <si>
    <t>"Ореховка"</t>
  </si>
  <si>
    <t>"Дуброва"</t>
  </si>
  <si>
    <t>"Лазовица"</t>
  </si>
  <si>
    <t>"Поддубье"</t>
  </si>
  <si>
    <t>"Гончанское"</t>
  </si>
  <si>
    <t>"Лютино-1"</t>
  </si>
  <si>
    <t>Круглянский</t>
  </si>
  <si>
    <t>"Хотомле"</t>
  </si>
  <si>
    <t>"Криница"</t>
  </si>
  <si>
    <t>"Криница-2"</t>
  </si>
  <si>
    <t>"Пойма р.Друть"</t>
  </si>
  <si>
    <t>"Щиток"</t>
  </si>
  <si>
    <t>Могилевский</t>
  </si>
  <si>
    <t>водный источник</t>
  </si>
  <si>
    <t>"Полыковичская криница"</t>
  </si>
  <si>
    <t>памятник природы респ. Зн-ия</t>
  </si>
  <si>
    <t>"Дашковский парк"</t>
  </si>
  <si>
    <t>"Романьки", "Корчевка"</t>
  </si>
  <si>
    <t>"Воротей"</t>
  </si>
  <si>
    <t>"Прибережье"</t>
  </si>
  <si>
    <t>Дрибинский</t>
  </si>
  <si>
    <t>Каменский бор</t>
  </si>
  <si>
    <t>Лесные богатыри</t>
  </si>
  <si>
    <t>Гремячая криница</t>
  </si>
  <si>
    <t>Трилесинские исполины</t>
  </si>
  <si>
    <t>Гонтовля</t>
  </si>
  <si>
    <t>Ряснянский</t>
  </si>
  <si>
    <t>Домановский</t>
  </si>
  <si>
    <t>Братство</t>
  </si>
  <si>
    <t>Голомукское</t>
  </si>
  <si>
    <t>Шкловский</t>
  </si>
  <si>
    <t>памятник проироды респ зн-ия</t>
  </si>
  <si>
    <t>Нижнинский ров</t>
  </si>
  <si>
    <t>"Городской парк"</t>
  </si>
  <si>
    <t>"Родник Серебрянка"</t>
  </si>
  <si>
    <t>"Отдельно стоящие Дубы"</t>
  </si>
  <si>
    <t>Осиповичский</t>
  </si>
  <si>
    <t>"Тагиное"</t>
  </si>
  <si>
    <t>"Сетище"</t>
  </si>
  <si>
    <t>"Ляжанка"</t>
  </si>
  <si>
    <t>"Вековой дуб"</t>
  </si>
  <si>
    <t>Хотимский</t>
  </si>
  <si>
    <t>Боханская березовая роща</t>
  </si>
  <si>
    <t>Зайцев угол</t>
  </si>
  <si>
    <t>Ивановская роща</t>
  </si>
  <si>
    <t>Святое озеро</t>
  </si>
  <si>
    <t>Святая криница</t>
  </si>
  <si>
    <t>Два отдельно стоящих дуба</t>
  </si>
  <si>
    <t>Лобня</t>
  </si>
  <si>
    <t>Ерашовщина</t>
  </si>
  <si>
    <t>Горецкий</t>
  </si>
  <si>
    <t>Дендрологический парк</t>
  </si>
  <si>
    <t>Полящицкая роща</t>
  </si>
  <si>
    <t>Кукшинский мох</t>
  </si>
  <si>
    <t>Чериковский</t>
  </si>
  <si>
    <t>"Вепринская дубрава"</t>
  </si>
  <si>
    <t>геологический</t>
  </si>
  <si>
    <t>"Межледниковые отложения"</t>
  </si>
  <si>
    <t>"Криница "Езерская"</t>
  </si>
  <si>
    <t>"Криница "Берзгун"</t>
  </si>
  <si>
    <t>"Криница "Горки"</t>
  </si>
  <si>
    <t>"Дуб Великан"</t>
  </si>
  <si>
    <t>Мстиславский</t>
  </si>
  <si>
    <t>Дубрава Лютня</t>
  </si>
  <si>
    <t>Криница Белково</t>
  </si>
  <si>
    <t>Кагальный колодец</t>
  </si>
  <si>
    <t>Белыничский</t>
  </si>
  <si>
    <t>Бреньковское</t>
  </si>
  <si>
    <t>Заболотье</t>
  </si>
  <si>
    <t>Калиновское</t>
  </si>
  <si>
    <t>Мокровичско-Мощанское</t>
  </si>
  <si>
    <t>Эсьмониский мох</t>
  </si>
  <si>
    <t>Ушловское</t>
  </si>
  <si>
    <t>Ясень</t>
  </si>
  <si>
    <t>Дуб</t>
  </si>
  <si>
    <t xml:space="preserve">Дубрава   </t>
  </si>
  <si>
    <t>Бобруйский</t>
  </si>
  <si>
    <t>Великое</t>
  </si>
  <si>
    <t>Липняки</t>
  </si>
  <si>
    <t>Тажиловичский мох</t>
  </si>
  <si>
    <t>Дубовский каскад озер</t>
  </si>
  <si>
    <t>Луковая гора</t>
  </si>
  <si>
    <t>Дубрава</t>
  </si>
  <si>
    <t>Пойменная дубрава</t>
  </si>
  <si>
    <t>Глусский</t>
  </si>
  <si>
    <t>Березовка-1</t>
  </si>
  <si>
    <t>Болото бассейна д.Доколька</t>
  </si>
  <si>
    <t>Великий мох</t>
  </si>
  <si>
    <t>Желвинец-2</t>
  </si>
  <si>
    <t>Згода</t>
  </si>
  <si>
    <t>Староречье р.Птичь</t>
  </si>
  <si>
    <t>Кировский</t>
  </si>
  <si>
    <t>Белые речки</t>
  </si>
  <si>
    <t>Любин Бор</t>
  </si>
  <si>
    <t>садово-парковый</t>
  </si>
  <si>
    <t>Жиличский парк</t>
  </si>
  <si>
    <t>Дубовая роща</t>
  </si>
  <si>
    <t>Костюковичский</t>
  </si>
  <si>
    <t>Краснопольский</t>
  </si>
  <si>
    <t>Костел</t>
  </si>
  <si>
    <t>Сад "Иванов хутор"</t>
  </si>
  <si>
    <t>Славгородский</t>
  </si>
  <si>
    <t>Журавель</t>
  </si>
  <si>
    <t>Тупницкое</t>
  </si>
  <si>
    <t>Лиственница вековая</t>
  </si>
  <si>
    <t>памятник респ зн-ия</t>
  </si>
  <si>
    <t>памятникресп зн-ия</t>
  </si>
  <si>
    <t>Быховский</t>
  </si>
  <si>
    <t>Клетное</t>
  </si>
  <si>
    <t>Болоновка-Черногрязь</t>
  </si>
  <si>
    <t>Сосны-гиганты</t>
  </si>
  <si>
    <t>Грудиновский парк</t>
  </si>
  <si>
    <t>дубовая роща</t>
  </si>
  <si>
    <t>памятник природы респ.зн-ия</t>
  </si>
  <si>
    <t>"Голубая криница"</t>
  </si>
  <si>
    <t>дуб-великан</t>
  </si>
  <si>
    <t>Селище</t>
  </si>
  <si>
    <t>криница</t>
  </si>
  <si>
    <t>"Звонница"</t>
  </si>
  <si>
    <t>"Глубокое"</t>
  </si>
  <si>
    <t>Ширина и подъречье</t>
  </si>
  <si>
    <t>24.02.2006 №4-24</t>
  </si>
  <si>
    <t>31.07.2006г. №48 Минприрода РБ</t>
  </si>
  <si>
    <t>22.11.2006г. №23-52</t>
  </si>
  <si>
    <t>26.09.2007г. №9-54</t>
  </si>
  <si>
    <t>08.05.2007г. №47 Минприрода</t>
  </si>
  <si>
    <t>26.04.2007г. №40 Минприрода</t>
  </si>
  <si>
    <t>Пойма р.Бежница</t>
  </si>
  <si>
    <t>28.01.04г.    № 1-11</t>
  </si>
  <si>
    <t>26.02.03г.  №2-27</t>
  </si>
  <si>
    <t>04.06.07г.      № 6-18</t>
  </si>
  <si>
    <t>20.11.02г.     № 11-56</t>
  </si>
  <si>
    <t>19.11.03       № 11-16</t>
  </si>
  <si>
    <t>08.05.07г.     № 47 Минпр.</t>
  </si>
  <si>
    <t>18.12.06г.    № 12-35</t>
  </si>
  <si>
    <t>29.01.03г.      № 1-45</t>
  </si>
  <si>
    <t>23.08.06г.      № 17-28</t>
  </si>
  <si>
    <t>27.12.02г.     № 15-39</t>
  </si>
  <si>
    <t>31.07.06г.    №48</t>
  </si>
  <si>
    <t>31.07.06г.     №48</t>
  </si>
  <si>
    <t>09.12.03г.    № 15-5</t>
  </si>
  <si>
    <t>11.12.06г.    № 33-36</t>
  </si>
  <si>
    <t>30.10.02г.    № 10-58</t>
  </si>
  <si>
    <t>28.11.02г.    № 16-76</t>
  </si>
  <si>
    <t>26.07.06г.     № 9-45</t>
  </si>
  <si>
    <t>26.02.03г.  №2-29</t>
  </si>
  <si>
    <t>26.02.03г.  №2-31</t>
  </si>
  <si>
    <t>26.02.03г.  №2-32</t>
  </si>
  <si>
    <t>26.02.03г.  №2-28</t>
  </si>
  <si>
    <t>28.10.03г.    № 10-56</t>
  </si>
  <si>
    <t>15.12.03г.    № 12-18</t>
  </si>
  <si>
    <t xml:space="preserve">16.10.06г.    № 22-5 </t>
  </si>
  <si>
    <t>"Участок Дубово-Грабового леса"</t>
  </si>
  <si>
    <t>05.05.07г.    № 41 Минпр.</t>
  </si>
  <si>
    <t>26.04.07г.    № 40 Минпр.</t>
  </si>
  <si>
    <t>22.05.02г.     № 5-33</t>
  </si>
  <si>
    <t>22.05.02г.     № 5-15</t>
  </si>
  <si>
    <t>22.05.02г.     № 5-16</t>
  </si>
  <si>
    <t>28.06.96г.     № 9-20</t>
  </si>
  <si>
    <t>04.12.02 г.     № 12-8</t>
  </si>
  <si>
    <t>19.04.94    № 67 -37</t>
  </si>
  <si>
    <t>22.01.1993 №55-2</t>
  </si>
  <si>
    <t>27.122006 №28-45</t>
  </si>
  <si>
    <t>22.11.2006   № 23-53</t>
  </si>
  <si>
    <t>29.10.2003   №10-41</t>
  </si>
  <si>
    <t>27.09.2006   № 20-31</t>
  </si>
  <si>
    <t>22.02.2006   №4-28</t>
  </si>
  <si>
    <t>27.11.2002  №22-36</t>
  </si>
  <si>
    <t>14.11.2007  №22-29</t>
  </si>
  <si>
    <t>ПАМЯТНКИ ПРИРОДЫ МЕСТНОГО ЗНАЧЕНИЯ ПО МОГИЛЕВСКОЙ ОБЛАСТИ</t>
  </si>
  <si>
    <t xml:space="preserve">БОТАНИЧЕСКИЕ </t>
  </si>
  <si>
    <t>Наименоваие</t>
  </si>
  <si>
    <t>кем создан, номер и дата решения</t>
  </si>
  <si>
    <t xml:space="preserve">район </t>
  </si>
  <si>
    <t>18.02.2004 №2-36 РИК г.Могилева</t>
  </si>
  <si>
    <t>24.02.2006 №4-24 РИК Могилевского района</t>
  </si>
  <si>
    <t>04.06.2007г. №5-18</t>
  </si>
  <si>
    <t>№ п/п</t>
  </si>
  <si>
    <t>площадь, га</t>
  </si>
  <si>
    <t>славгородский</t>
  </si>
  <si>
    <t>Чауский</t>
  </si>
  <si>
    <t>ИТОГО:</t>
  </si>
  <si>
    <t>Геологические</t>
  </si>
  <si>
    <t>Гидрологические</t>
  </si>
  <si>
    <t>дрибинский</t>
  </si>
  <si>
    <t>Биологические</t>
  </si>
  <si>
    <t>Ландшафтные</t>
  </si>
  <si>
    <t>"Унухольское1"</t>
  </si>
  <si>
    <t>16.09.08г. №31-38</t>
  </si>
  <si>
    <t>Всего площадь ООПТ, с учетом республиканского значения</t>
  </si>
  <si>
    <t>родники Байково</t>
  </si>
  <si>
    <t>22.02.2006 №4-26</t>
  </si>
  <si>
    <t>заполье, нивка, полоски, долец -исключены решением Кличевского РИК от 16.09.08г. №31-38</t>
  </si>
  <si>
    <t>всего памятников</t>
  </si>
  <si>
    <t>Всего заказников</t>
  </si>
  <si>
    <t>Криница д. Студенец</t>
  </si>
  <si>
    <t>Криница д. Тупичино</t>
  </si>
  <si>
    <t>всего ООПТ местного значения</t>
  </si>
  <si>
    <t>материалы</t>
  </si>
  <si>
    <t>тип</t>
  </si>
  <si>
    <t>Дуб-гигант</t>
  </si>
  <si>
    <t>Кол-во</t>
  </si>
  <si>
    <t>Пл., га</t>
  </si>
  <si>
    <t>Кричевский</t>
  </si>
  <si>
    <t>16.10.06г.    № 22-4</t>
  </si>
  <si>
    <t>"Мокрое-1"</t>
  </si>
  <si>
    <t>"Мокрое-2"</t>
  </si>
  <si>
    <t>насаждение сосны веймутовой "Чигиринский"</t>
  </si>
  <si>
    <t>Быхов</t>
  </si>
  <si>
    <t>старица</t>
  </si>
  <si>
    <t>заказник респ. знач</t>
  </si>
  <si>
    <t>ландшафтный</t>
  </si>
  <si>
    <t>заозерье</t>
  </si>
  <si>
    <t>белыничи</t>
  </si>
  <si>
    <t>острова дулебы</t>
  </si>
  <si>
    <t>белыничи-кличев</t>
  </si>
  <si>
    <t xml:space="preserve">     Площадь Могилевской области, га:</t>
  </si>
  <si>
    <t xml:space="preserve"> % ООПТ:</t>
  </si>
  <si>
    <t>Эталонное насаждение сосны</t>
  </si>
  <si>
    <t>Закружье</t>
  </si>
  <si>
    <t>на 01.01.2013г.</t>
  </si>
  <si>
    <t>Заказники местного значения  Могилевской области на 01.01.2013г.</t>
  </si>
  <si>
    <t>Памятники природы республиканского значения  на 01.01.2013 г.</t>
  </si>
  <si>
    <t>Заказники республиканского значения на 01.01.2013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</si>
</sst>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000"/>
    <numFmt numFmtId="171" formatCode="0.0000000"/>
    <numFmt numFmtId="172" formatCode="0.000000"/>
    <numFmt numFmtId="173" formatCode="0.00000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62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18" borderId="0" xfId="0" applyFont="1" applyFill="1" applyAlignment="1">
      <alignment vertical="center"/>
    </xf>
    <xf numFmtId="0" fontId="21" fillId="18" borderId="0" xfId="0" applyFont="1" applyFill="1" applyAlignment="1">
      <alignment vertical="center"/>
    </xf>
    <xf numFmtId="0" fontId="22" fillId="18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169" fontId="22" fillId="18" borderId="0" xfId="0" applyNumberFormat="1" applyFont="1" applyFill="1" applyAlignment="1">
      <alignment vertical="center"/>
    </xf>
    <xf numFmtId="2" fontId="21" fillId="0" borderId="0" xfId="0" applyNumberFormat="1" applyFont="1" applyAlignment="1">
      <alignment vertical="center"/>
    </xf>
    <xf numFmtId="0" fontId="21" fillId="3" borderId="0" xfId="0" applyFont="1" applyFill="1" applyAlignment="1">
      <alignment vertical="center"/>
    </xf>
    <xf numFmtId="0" fontId="21" fillId="3" borderId="10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2" fontId="21" fillId="3" borderId="11" xfId="0" applyNumberFormat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vertical="center"/>
    </xf>
    <xf numFmtId="14" fontId="21" fillId="3" borderId="10" xfId="0" applyNumberFormat="1" applyFont="1" applyFill="1" applyBorder="1" applyAlignment="1">
      <alignment horizontal="center" vertical="center" wrapText="1"/>
    </xf>
    <xf numFmtId="0" fontId="21" fillId="3" borderId="12" xfId="0" applyNumberFormat="1" applyFont="1" applyFill="1" applyBorder="1" applyAlignment="1">
      <alignment horizontal="center" vertical="center" wrapText="1"/>
    </xf>
    <xf numFmtId="2" fontId="21" fillId="3" borderId="12" xfId="0" applyNumberFormat="1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NumberFormat="1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vertical="center" wrapText="1"/>
    </xf>
    <xf numFmtId="0" fontId="21" fillId="3" borderId="15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 wrapText="1"/>
    </xf>
    <xf numFmtId="2" fontId="24" fillId="3" borderId="0" xfId="0" applyNumberFormat="1" applyFont="1" applyFill="1" applyBorder="1" applyAlignment="1">
      <alignment vertical="center" wrapText="1"/>
    </xf>
    <xf numFmtId="0" fontId="21" fillId="3" borderId="0" xfId="0" applyFont="1" applyFill="1" applyAlignment="1">
      <alignment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vertical="center"/>
    </xf>
    <xf numFmtId="0" fontId="21" fillId="3" borderId="10" xfId="0" applyFont="1" applyFill="1" applyBorder="1" applyAlignment="1">
      <alignment vertical="center"/>
    </xf>
    <xf numFmtId="0" fontId="21" fillId="3" borderId="10" xfId="0" applyNumberFormat="1" applyFont="1" applyFill="1" applyBorder="1" applyAlignment="1">
      <alignment horizontal="center" vertical="center" wrapText="1"/>
    </xf>
    <xf numFmtId="0" fontId="21" fillId="3" borderId="16" xfId="0" applyNumberFormat="1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vertical="center"/>
    </xf>
    <xf numFmtId="0" fontId="21" fillId="3" borderId="15" xfId="0" applyFont="1" applyFill="1" applyBorder="1" applyAlignment="1">
      <alignment vertical="center"/>
    </xf>
    <xf numFmtId="0" fontId="24" fillId="3" borderId="15" xfId="0" applyFont="1" applyFill="1" applyBorder="1" applyAlignment="1">
      <alignment vertical="center"/>
    </xf>
    <xf numFmtId="0" fontId="24" fillId="3" borderId="18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169" fontId="22" fillId="3" borderId="0" xfId="0" applyNumberFormat="1" applyFont="1" applyFill="1" applyBorder="1" applyAlignment="1">
      <alignment vertical="center"/>
    </xf>
    <xf numFmtId="0" fontId="21" fillId="3" borderId="12" xfId="0" applyFont="1" applyFill="1" applyBorder="1" applyAlignment="1">
      <alignment horizontal="center" vertical="center" wrapText="1"/>
    </xf>
    <xf numFmtId="168" fontId="21" fillId="3" borderId="12" xfId="0" applyNumberFormat="1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vertical="center" wrapText="1"/>
    </xf>
    <xf numFmtId="0" fontId="24" fillId="3" borderId="17" xfId="0" applyFont="1" applyFill="1" applyBorder="1" applyAlignment="1">
      <alignment vertical="center" wrapText="1"/>
    </xf>
    <xf numFmtId="0" fontId="24" fillId="3" borderId="2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24" fillId="8" borderId="0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vertical="center"/>
    </xf>
    <xf numFmtId="0" fontId="24" fillId="8" borderId="15" xfId="0" applyFont="1" applyFill="1" applyBorder="1" applyAlignment="1">
      <alignment horizontal="center" vertical="center" wrapText="1"/>
    </xf>
    <xf numFmtId="0" fontId="21" fillId="8" borderId="15" xfId="0" applyFont="1" applyFill="1" applyBorder="1" applyAlignment="1">
      <alignment vertical="center"/>
    </xf>
    <xf numFmtId="0" fontId="24" fillId="8" borderId="18" xfId="0" applyFont="1" applyFill="1" applyBorder="1" applyAlignment="1">
      <alignment vertical="center"/>
    </xf>
    <xf numFmtId="0" fontId="21" fillId="8" borderId="0" xfId="0" applyFont="1" applyFill="1" applyBorder="1" applyAlignment="1">
      <alignment vertical="center"/>
    </xf>
    <xf numFmtId="0" fontId="24" fillId="8" borderId="20" xfId="0" applyFont="1" applyFill="1" applyBorder="1" applyAlignment="1">
      <alignment vertical="center"/>
    </xf>
    <xf numFmtId="0" fontId="24" fillId="8" borderId="14" xfId="0" applyFont="1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 vertical="center"/>
    </xf>
    <xf numFmtId="0" fontId="24" fillId="8" borderId="11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168" fontId="21" fillId="3" borderId="11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4" fillId="3" borderId="10" xfId="0" applyFont="1" applyFill="1" applyBorder="1" applyAlignment="1">
      <alignment vertical="center" wrapText="1"/>
    </xf>
    <xf numFmtId="2" fontId="24" fillId="8" borderId="19" xfId="0" applyNumberFormat="1" applyFont="1" applyFill="1" applyBorder="1" applyAlignment="1">
      <alignment horizontal="center" vertical="center"/>
    </xf>
    <xf numFmtId="2" fontId="24" fillId="8" borderId="21" xfId="0" applyNumberFormat="1" applyFont="1" applyFill="1" applyBorder="1" applyAlignment="1">
      <alignment horizontal="center" vertical="center"/>
    </xf>
    <xf numFmtId="0" fontId="24" fillId="8" borderId="19" xfId="0" applyFont="1" applyFill="1" applyBorder="1" applyAlignment="1">
      <alignment horizontal="center" vertical="center"/>
    </xf>
    <xf numFmtId="0" fontId="24" fillId="8" borderId="21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vertical="center" wrapText="1"/>
    </xf>
    <xf numFmtId="0" fontId="24" fillId="3" borderId="21" xfId="0" applyFont="1" applyFill="1" applyBorder="1" applyAlignment="1">
      <alignment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0"/>
  <sheetViews>
    <sheetView tabSelected="1" view="pageBreakPreview" zoomScaleSheetLayoutView="100" workbookViewId="0" topLeftCell="A202">
      <selection activeCell="A207" sqref="A207:G207"/>
    </sheetView>
  </sheetViews>
  <sheetFormatPr defaultColWidth="9.00390625" defaultRowHeight="12.75"/>
  <cols>
    <col min="1" max="1" width="9.125" style="5" customWidth="1"/>
    <col min="2" max="2" width="18.375" style="5" customWidth="1"/>
    <col min="3" max="3" width="13.125" style="5" customWidth="1"/>
    <col min="4" max="4" width="18.25390625" style="5" customWidth="1"/>
    <col min="5" max="5" width="12.125" style="5" customWidth="1"/>
    <col min="6" max="7" width="14.625" style="5" customWidth="1"/>
    <col min="8" max="16384" width="9.125" style="5" customWidth="1"/>
  </cols>
  <sheetData>
    <row r="1" spans="2:7" ht="15.75">
      <c r="B1" s="99" t="s">
        <v>196</v>
      </c>
      <c r="C1" s="99"/>
      <c r="D1" s="99"/>
      <c r="E1" s="99"/>
      <c r="F1" s="99"/>
      <c r="G1" s="99"/>
    </row>
    <row r="2" spans="2:7" ht="15.75">
      <c r="B2" s="1"/>
      <c r="C2" s="1"/>
      <c r="D2" s="1" t="s">
        <v>247</v>
      </c>
      <c r="E2" s="1"/>
      <c r="F2" s="1"/>
      <c r="G2" s="1"/>
    </row>
    <row r="3" spans="2:7" s="14" customFormat="1" ht="15.75">
      <c r="B3" s="100" t="s">
        <v>197</v>
      </c>
      <c r="C3" s="100"/>
      <c r="D3" s="100"/>
      <c r="E3" s="100"/>
      <c r="F3" s="100"/>
      <c r="G3" s="100"/>
    </row>
    <row r="4" spans="1:7" s="14" customFormat="1" ht="63">
      <c r="A4" s="15" t="s">
        <v>204</v>
      </c>
      <c r="B4" s="16" t="s">
        <v>198</v>
      </c>
      <c r="C4" s="15" t="s">
        <v>199</v>
      </c>
      <c r="D4" s="15" t="s">
        <v>200</v>
      </c>
      <c r="E4" s="32" t="s">
        <v>205</v>
      </c>
      <c r="F4" s="94" t="s">
        <v>225</v>
      </c>
      <c r="G4" s="94"/>
    </row>
    <row r="5" spans="1:7" s="14" customFormat="1" ht="47.25">
      <c r="A5" s="15">
        <f>1</f>
        <v>1</v>
      </c>
      <c r="B5" s="16" t="s">
        <v>2</v>
      </c>
      <c r="C5" s="15" t="s">
        <v>201</v>
      </c>
      <c r="D5" s="94" t="s">
        <v>0</v>
      </c>
      <c r="E5" s="18">
        <v>0.02</v>
      </c>
      <c r="F5" s="104"/>
      <c r="G5" s="104"/>
    </row>
    <row r="6" spans="1:7" s="14" customFormat="1" ht="47.25">
      <c r="A6" s="15">
        <f>1+A5</f>
        <v>2</v>
      </c>
      <c r="B6" s="16" t="s">
        <v>2</v>
      </c>
      <c r="C6" s="15" t="s">
        <v>201</v>
      </c>
      <c r="D6" s="94"/>
      <c r="E6" s="79">
        <v>0.008</v>
      </c>
      <c r="F6" s="104"/>
      <c r="G6" s="104"/>
    </row>
    <row r="7" spans="1:7" s="14" customFormat="1" ht="63">
      <c r="A7" s="15">
        <f aca="true" t="shared" si="0" ref="A7:A58">1+A6</f>
        <v>3</v>
      </c>
      <c r="B7" s="16" t="s">
        <v>43</v>
      </c>
      <c r="C7" s="20" t="s">
        <v>202</v>
      </c>
      <c r="D7" s="15" t="s">
        <v>39</v>
      </c>
      <c r="E7" s="18">
        <v>3.4</v>
      </c>
      <c r="F7" s="104"/>
      <c r="G7" s="104"/>
    </row>
    <row r="8" spans="1:7" s="14" customFormat="1" ht="31.5">
      <c r="A8" s="15">
        <f t="shared" si="0"/>
        <v>4</v>
      </c>
      <c r="B8" s="16" t="s">
        <v>101</v>
      </c>
      <c r="C8" s="15" t="s">
        <v>150</v>
      </c>
      <c r="D8" s="94" t="s">
        <v>93</v>
      </c>
      <c r="E8" s="21">
        <v>0.02</v>
      </c>
      <c r="F8" s="105"/>
      <c r="G8" s="105"/>
    </row>
    <row r="9" spans="1:7" s="14" customFormat="1" ht="15.75">
      <c r="A9" s="15">
        <f t="shared" si="0"/>
        <v>5</v>
      </c>
      <c r="B9" s="16" t="s">
        <v>101</v>
      </c>
      <c r="C9" s="15"/>
      <c r="D9" s="94"/>
      <c r="E9" s="21">
        <v>0.02</v>
      </c>
      <c r="F9" s="77"/>
      <c r="G9" s="78"/>
    </row>
    <row r="10" spans="1:7" s="14" customFormat="1" ht="31.5">
      <c r="A10" s="15">
        <f t="shared" si="0"/>
        <v>6</v>
      </c>
      <c r="B10" s="16" t="s">
        <v>101</v>
      </c>
      <c r="C10" s="15" t="s">
        <v>150</v>
      </c>
      <c r="D10" s="94"/>
      <c r="E10" s="21">
        <v>0.02</v>
      </c>
      <c r="F10" s="92"/>
      <c r="G10" s="93"/>
    </row>
    <row r="11" spans="1:7" s="14" customFormat="1" ht="31.5">
      <c r="A11" s="15">
        <f t="shared" si="0"/>
        <v>7</v>
      </c>
      <c r="B11" s="16" t="s">
        <v>102</v>
      </c>
      <c r="C11" s="15" t="s">
        <v>150</v>
      </c>
      <c r="D11" s="94"/>
      <c r="E11" s="22">
        <v>25</v>
      </c>
      <c r="F11" s="92"/>
      <c r="G11" s="93"/>
    </row>
    <row r="12" spans="1:7" s="14" customFormat="1" ht="31.5">
      <c r="A12" s="15">
        <f t="shared" si="0"/>
        <v>8</v>
      </c>
      <c r="B12" s="16" t="s">
        <v>109</v>
      </c>
      <c r="C12" s="15" t="s">
        <v>157</v>
      </c>
      <c r="D12" s="94" t="s">
        <v>103</v>
      </c>
      <c r="E12" s="21">
        <v>29.6</v>
      </c>
      <c r="F12" s="92"/>
      <c r="G12" s="93"/>
    </row>
    <row r="13" spans="1:7" s="14" customFormat="1" ht="31.5">
      <c r="A13" s="15">
        <f t="shared" si="0"/>
        <v>9</v>
      </c>
      <c r="B13" s="16" t="s">
        <v>110</v>
      </c>
      <c r="C13" s="15" t="s">
        <v>157</v>
      </c>
      <c r="D13" s="94"/>
      <c r="E13" s="21">
        <v>629</v>
      </c>
      <c r="F13" s="92"/>
      <c r="G13" s="93"/>
    </row>
    <row r="14" spans="1:7" s="14" customFormat="1" ht="31.5">
      <c r="A14" s="15">
        <f t="shared" si="0"/>
        <v>10</v>
      </c>
      <c r="B14" s="16" t="s">
        <v>142</v>
      </c>
      <c r="C14" s="15" t="s">
        <v>157</v>
      </c>
      <c r="D14" s="94"/>
      <c r="E14" s="21">
        <v>0.08</v>
      </c>
      <c r="F14" s="92"/>
      <c r="G14" s="93"/>
    </row>
    <row r="15" spans="1:7" s="14" customFormat="1" ht="31.5">
      <c r="A15" s="15">
        <f t="shared" si="0"/>
        <v>11</v>
      </c>
      <c r="B15" s="16" t="s">
        <v>139</v>
      </c>
      <c r="C15" s="15" t="s">
        <v>151</v>
      </c>
      <c r="D15" s="94" t="s">
        <v>134</v>
      </c>
      <c r="E15" s="21">
        <v>5</v>
      </c>
      <c r="F15" s="92"/>
      <c r="G15" s="93"/>
    </row>
    <row r="16" spans="1:7" s="14" customFormat="1" ht="31.5">
      <c r="A16" s="15">
        <f t="shared" si="0"/>
        <v>12</v>
      </c>
      <c r="B16" s="16" t="s">
        <v>227</v>
      </c>
      <c r="C16" s="15" t="s">
        <v>151</v>
      </c>
      <c r="D16" s="94"/>
      <c r="E16" s="21">
        <v>0.007</v>
      </c>
      <c r="F16" s="92"/>
      <c r="G16" s="93"/>
    </row>
    <row r="17" spans="1:7" s="14" customFormat="1" ht="31.5">
      <c r="A17" s="15">
        <f t="shared" si="0"/>
        <v>13</v>
      </c>
      <c r="B17" s="16" t="s">
        <v>109</v>
      </c>
      <c r="C17" s="15" t="s">
        <v>168</v>
      </c>
      <c r="D17" s="94" t="s">
        <v>111</v>
      </c>
      <c r="E17" s="21">
        <v>25</v>
      </c>
      <c r="F17" s="92"/>
      <c r="G17" s="93"/>
    </row>
    <row r="18" spans="1:7" s="14" customFormat="1" ht="31.5">
      <c r="A18" s="15">
        <f t="shared" si="0"/>
        <v>14</v>
      </c>
      <c r="B18" s="16" t="s">
        <v>109</v>
      </c>
      <c r="C18" s="15" t="s">
        <v>168</v>
      </c>
      <c r="D18" s="94"/>
      <c r="E18" s="21">
        <v>18</v>
      </c>
      <c r="F18" s="92"/>
      <c r="G18" s="93"/>
    </row>
    <row r="19" spans="1:7" s="14" customFormat="1" ht="31.5">
      <c r="A19" s="15">
        <f t="shared" si="0"/>
        <v>15</v>
      </c>
      <c r="B19" s="16" t="s">
        <v>109</v>
      </c>
      <c r="C19" s="15" t="s">
        <v>168</v>
      </c>
      <c r="D19" s="94"/>
      <c r="E19" s="21">
        <v>19</v>
      </c>
      <c r="F19" s="92"/>
      <c r="G19" s="93"/>
    </row>
    <row r="20" spans="1:7" s="14" customFormat="1" ht="31.5">
      <c r="A20" s="15">
        <f t="shared" si="0"/>
        <v>16</v>
      </c>
      <c r="B20" s="16" t="s">
        <v>109</v>
      </c>
      <c r="C20" s="15" t="s">
        <v>168</v>
      </c>
      <c r="D20" s="94"/>
      <c r="E20" s="21">
        <v>9</v>
      </c>
      <c r="F20" s="92"/>
      <c r="G20" s="93"/>
    </row>
    <row r="21" spans="1:7" s="14" customFormat="1" ht="31.5">
      <c r="A21" s="15">
        <f t="shared" si="0"/>
        <v>17</v>
      </c>
      <c r="B21" s="16" t="s">
        <v>109</v>
      </c>
      <c r="C21" s="15" t="s">
        <v>168</v>
      </c>
      <c r="D21" s="94"/>
      <c r="E21" s="21">
        <v>5.5</v>
      </c>
      <c r="F21" s="92"/>
      <c r="G21" s="93"/>
    </row>
    <row r="22" spans="1:7" s="14" customFormat="1" ht="31.5">
      <c r="A22" s="15">
        <f t="shared" si="0"/>
        <v>18</v>
      </c>
      <c r="B22" s="16" t="s">
        <v>109</v>
      </c>
      <c r="C22" s="15" t="s">
        <v>168</v>
      </c>
      <c r="D22" s="94"/>
      <c r="E22" s="21">
        <v>18</v>
      </c>
      <c r="F22" s="92"/>
      <c r="G22" s="93"/>
    </row>
    <row r="23" spans="1:7" s="14" customFormat="1" ht="31.5">
      <c r="A23" s="15">
        <f t="shared" si="0"/>
        <v>19</v>
      </c>
      <c r="B23" s="16" t="s">
        <v>109</v>
      </c>
      <c r="C23" s="15" t="s">
        <v>168</v>
      </c>
      <c r="D23" s="94"/>
      <c r="E23" s="21">
        <v>8.2</v>
      </c>
      <c r="F23" s="92"/>
      <c r="G23" s="93"/>
    </row>
    <row r="24" spans="1:7" s="14" customFormat="1" ht="31.5">
      <c r="A24" s="15">
        <f t="shared" si="0"/>
        <v>20</v>
      </c>
      <c r="B24" s="16" t="s">
        <v>79</v>
      </c>
      <c r="C24" s="15" t="s">
        <v>158</v>
      </c>
      <c r="D24" s="15" t="s">
        <v>77</v>
      </c>
      <c r="E24" s="21">
        <v>20</v>
      </c>
      <c r="F24" s="92"/>
      <c r="G24" s="93"/>
    </row>
    <row r="25" spans="1:7" s="14" customFormat="1" ht="31.5">
      <c r="A25" s="15">
        <f t="shared" si="0"/>
        <v>21</v>
      </c>
      <c r="B25" s="16" t="s">
        <v>48</v>
      </c>
      <c r="C25" s="15" t="s">
        <v>174</v>
      </c>
      <c r="D25" s="94" t="s">
        <v>47</v>
      </c>
      <c r="E25" s="22">
        <v>12.1</v>
      </c>
      <c r="F25" s="92"/>
      <c r="G25" s="93"/>
    </row>
    <row r="26" spans="1:7" s="14" customFormat="1" ht="31.5">
      <c r="A26" s="15">
        <f t="shared" si="0"/>
        <v>22</v>
      </c>
      <c r="B26" s="16" t="s">
        <v>49</v>
      </c>
      <c r="C26" s="15" t="s">
        <v>173</v>
      </c>
      <c r="D26" s="94"/>
      <c r="E26" s="22">
        <v>20</v>
      </c>
      <c r="F26" s="92"/>
      <c r="G26" s="93"/>
    </row>
    <row r="27" spans="1:7" s="14" customFormat="1" ht="31.5">
      <c r="A27" s="15">
        <f t="shared" si="0"/>
        <v>23</v>
      </c>
      <c r="B27" s="16" t="s">
        <v>51</v>
      </c>
      <c r="C27" s="15" t="s">
        <v>172</v>
      </c>
      <c r="D27" s="94"/>
      <c r="E27" s="22">
        <v>3.3</v>
      </c>
      <c r="F27" s="92"/>
      <c r="G27" s="93"/>
    </row>
    <row r="28" spans="1:7" s="14" customFormat="1" ht="31.5">
      <c r="A28" s="15">
        <f t="shared" si="0"/>
        <v>24</v>
      </c>
      <c r="B28" s="16" t="s">
        <v>52</v>
      </c>
      <c r="C28" s="15" t="s">
        <v>175</v>
      </c>
      <c r="D28" s="94"/>
      <c r="E28" s="22">
        <v>3.2</v>
      </c>
      <c r="F28" s="92"/>
      <c r="G28" s="93"/>
    </row>
    <row r="29" spans="1:7" s="14" customFormat="1" ht="31.5">
      <c r="A29" s="15">
        <f t="shared" si="0"/>
        <v>25</v>
      </c>
      <c r="B29" s="16" t="s">
        <v>123</v>
      </c>
      <c r="C29" s="15" t="s">
        <v>161</v>
      </c>
      <c r="D29" s="15" t="s">
        <v>118</v>
      </c>
      <c r="E29" s="21">
        <v>19</v>
      </c>
      <c r="F29" s="92"/>
      <c r="G29" s="93"/>
    </row>
    <row r="30" spans="1:7" s="14" customFormat="1" ht="31.5">
      <c r="A30" s="15">
        <f t="shared" si="0"/>
        <v>26</v>
      </c>
      <c r="B30" s="16" t="s">
        <v>13</v>
      </c>
      <c r="C30" s="15" t="s">
        <v>178</v>
      </c>
      <c r="D30" s="94" t="s">
        <v>11</v>
      </c>
      <c r="E30" s="22">
        <v>18</v>
      </c>
      <c r="F30" s="92"/>
      <c r="G30" s="93"/>
    </row>
    <row r="31" spans="1:7" s="14" customFormat="1" ht="31.5">
      <c r="A31" s="15">
        <f t="shared" si="0"/>
        <v>27</v>
      </c>
      <c r="B31" s="16" t="s">
        <v>14</v>
      </c>
      <c r="C31" s="15" t="s">
        <v>178</v>
      </c>
      <c r="D31" s="94"/>
      <c r="E31" s="22">
        <v>80.5</v>
      </c>
      <c r="F31" s="92"/>
      <c r="G31" s="93"/>
    </row>
    <row r="32" spans="1:7" s="14" customFormat="1" ht="31.5">
      <c r="A32" s="15">
        <f t="shared" si="0"/>
        <v>28</v>
      </c>
      <c r="B32" s="16" t="s">
        <v>127</v>
      </c>
      <c r="C32" s="15" t="s">
        <v>182</v>
      </c>
      <c r="D32" s="94" t="s">
        <v>125</v>
      </c>
      <c r="E32" s="21">
        <v>8</v>
      </c>
      <c r="F32" s="92"/>
      <c r="G32" s="93"/>
    </row>
    <row r="33" spans="1:7" s="14" customFormat="1" ht="31.5">
      <c r="A33" s="15">
        <f t="shared" si="0"/>
        <v>29</v>
      </c>
      <c r="B33" s="16" t="s">
        <v>143</v>
      </c>
      <c r="C33" s="15" t="s">
        <v>183</v>
      </c>
      <c r="D33" s="94"/>
      <c r="E33" s="21">
        <v>1.6</v>
      </c>
      <c r="F33" s="92"/>
      <c r="G33" s="93"/>
    </row>
    <row r="34" spans="1:7" s="14" customFormat="1" ht="15.75">
      <c r="A34" s="15">
        <f t="shared" si="0"/>
        <v>30</v>
      </c>
      <c r="B34" s="23"/>
      <c r="C34" s="15"/>
      <c r="D34" s="95" t="s">
        <v>230</v>
      </c>
      <c r="E34" s="24">
        <v>7</v>
      </c>
      <c r="F34" s="77"/>
      <c r="G34" s="78"/>
    </row>
    <row r="35" spans="1:7" s="14" customFormat="1" ht="15.75">
      <c r="A35" s="15">
        <f t="shared" si="0"/>
        <v>31</v>
      </c>
      <c r="B35" s="23"/>
      <c r="C35" s="15"/>
      <c r="D35" s="96"/>
      <c r="E35" s="24">
        <v>11</v>
      </c>
      <c r="F35" s="77"/>
      <c r="G35" s="78"/>
    </row>
    <row r="36" spans="1:7" s="14" customFormat="1" ht="15.75">
      <c r="A36" s="15">
        <f t="shared" si="0"/>
        <v>32</v>
      </c>
      <c r="B36" s="23"/>
      <c r="C36" s="15"/>
      <c r="D36" s="97"/>
      <c r="E36" s="24">
        <v>0.9</v>
      </c>
      <c r="F36" s="77"/>
      <c r="G36" s="78"/>
    </row>
    <row r="37" spans="1:7" s="14" customFormat="1" ht="15.75">
      <c r="A37" s="15">
        <f t="shared" si="0"/>
        <v>33</v>
      </c>
      <c r="B37" s="23"/>
      <c r="C37" s="15"/>
      <c r="D37" s="95" t="s">
        <v>63</v>
      </c>
      <c r="E37" s="24">
        <v>1.4</v>
      </c>
      <c r="F37" s="77"/>
      <c r="G37" s="78"/>
    </row>
    <row r="38" spans="1:7" s="14" customFormat="1" ht="15.75">
      <c r="A38" s="15">
        <f t="shared" si="0"/>
        <v>34</v>
      </c>
      <c r="B38" s="23"/>
      <c r="C38" s="15"/>
      <c r="D38" s="96"/>
      <c r="E38" s="24">
        <v>1.7</v>
      </c>
      <c r="F38" s="77"/>
      <c r="G38" s="78"/>
    </row>
    <row r="39" spans="1:7" s="14" customFormat="1" ht="15.75">
      <c r="A39" s="15">
        <f t="shared" si="0"/>
        <v>35</v>
      </c>
      <c r="B39" s="23"/>
      <c r="C39" s="15"/>
      <c r="D39" s="97"/>
      <c r="E39" s="24">
        <v>5.7</v>
      </c>
      <c r="F39" s="77"/>
      <c r="G39" s="78"/>
    </row>
    <row r="40" spans="1:7" s="14" customFormat="1" ht="31.5">
      <c r="A40" s="15">
        <f t="shared" si="0"/>
        <v>36</v>
      </c>
      <c r="B40" s="23" t="s">
        <v>131</v>
      </c>
      <c r="C40" s="15" t="s">
        <v>164</v>
      </c>
      <c r="D40" s="15" t="s">
        <v>206</v>
      </c>
      <c r="E40" s="24">
        <v>0.02</v>
      </c>
      <c r="F40" s="92"/>
      <c r="G40" s="93"/>
    </row>
    <row r="41" spans="1:7" s="14" customFormat="1" ht="47.25">
      <c r="A41" s="15">
        <f t="shared" si="0"/>
        <v>37</v>
      </c>
      <c r="B41" s="16" t="s">
        <v>245</v>
      </c>
      <c r="C41" s="15" t="s">
        <v>191</v>
      </c>
      <c r="D41" s="94" t="s">
        <v>68</v>
      </c>
      <c r="E41" s="21">
        <v>15</v>
      </c>
      <c r="F41" s="92"/>
      <c r="G41" s="93"/>
    </row>
    <row r="42" spans="1:7" s="14" customFormat="1" ht="47.25">
      <c r="A42" s="15">
        <f t="shared" si="0"/>
        <v>38</v>
      </c>
      <c r="B42" s="16" t="s">
        <v>245</v>
      </c>
      <c r="C42" s="15" t="s">
        <v>191</v>
      </c>
      <c r="D42" s="94"/>
      <c r="E42" s="21">
        <v>17</v>
      </c>
      <c r="F42" s="92"/>
      <c r="G42" s="93"/>
    </row>
    <row r="43" spans="1:7" s="14" customFormat="1" ht="47.25">
      <c r="A43" s="15">
        <f t="shared" si="0"/>
        <v>39</v>
      </c>
      <c r="B43" s="16" t="s">
        <v>245</v>
      </c>
      <c r="C43" s="15" t="s">
        <v>191</v>
      </c>
      <c r="D43" s="94"/>
      <c r="E43" s="21">
        <v>24.2</v>
      </c>
      <c r="F43" s="92"/>
      <c r="G43" s="93"/>
    </row>
    <row r="44" spans="1:7" s="14" customFormat="1" ht="47.25">
      <c r="A44" s="15">
        <f t="shared" si="0"/>
        <v>40</v>
      </c>
      <c r="B44" s="16" t="s">
        <v>245</v>
      </c>
      <c r="C44" s="15" t="s">
        <v>191</v>
      </c>
      <c r="D44" s="94"/>
      <c r="E44" s="21">
        <v>30</v>
      </c>
      <c r="F44" s="92"/>
      <c r="G44" s="93"/>
    </row>
    <row r="45" spans="1:7" s="14" customFormat="1" ht="47.25">
      <c r="A45" s="15">
        <f t="shared" si="0"/>
        <v>41</v>
      </c>
      <c r="B45" s="16" t="s">
        <v>245</v>
      </c>
      <c r="C45" s="15" t="s">
        <v>191</v>
      </c>
      <c r="D45" s="94"/>
      <c r="E45" s="21">
        <v>24.4</v>
      </c>
      <c r="F45" s="92"/>
      <c r="G45" s="93"/>
    </row>
    <row r="46" spans="1:7" s="14" customFormat="1" ht="31.5">
      <c r="A46" s="15">
        <f t="shared" si="0"/>
        <v>42</v>
      </c>
      <c r="B46" s="16" t="s">
        <v>69</v>
      </c>
      <c r="C46" s="15" t="s">
        <v>169</v>
      </c>
      <c r="D46" s="94"/>
      <c r="E46" s="21">
        <v>7.5</v>
      </c>
      <c r="F46" s="92"/>
      <c r="G46" s="93"/>
    </row>
    <row r="47" spans="1:7" s="14" customFormat="1" ht="31.5">
      <c r="A47" s="15">
        <f t="shared" si="0"/>
        <v>43</v>
      </c>
      <c r="B47" s="16" t="s">
        <v>70</v>
      </c>
      <c r="C47" s="15" t="s">
        <v>169</v>
      </c>
      <c r="D47" s="94"/>
      <c r="E47" s="21">
        <v>93.8</v>
      </c>
      <c r="F47" s="92"/>
      <c r="G47" s="93"/>
    </row>
    <row r="48" spans="1:7" s="14" customFormat="1" ht="31.5">
      <c r="A48" s="15">
        <f t="shared" si="0"/>
        <v>44</v>
      </c>
      <c r="B48" s="16" t="s">
        <v>71</v>
      </c>
      <c r="C48" s="15" t="s">
        <v>169</v>
      </c>
      <c r="D48" s="94"/>
      <c r="E48" s="21">
        <v>15</v>
      </c>
      <c r="F48" s="92"/>
      <c r="G48" s="93"/>
    </row>
    <row r="49" spans="1:7" s="14" customFormat="1" ht="31.5">
      <c r="A49" s="15">
        <f t="shared" si="0"/>
        <v>45</v>
      </c>
      <c r="B49" s="16" t="s">
        <v>74</v>
      </c>
      <c r="C49" s="15" t="s">
        <v>169</v>
      </c>
      <c r="D49" s="94"/>
      <c r="E49" s="21">
        <v>0.0006</v>
      </c>
      <c r="F49" s="77"/>
      <c r="G49" s="78"/>
    </row>
    <row r="50" spans="1:7" s="14" customFormat="1" ht="15.75">
      <c r="A50" s="15">
        <f t="shared" si="0"/>
        <v>46</v>
      </c>
      <c r="B50" s="15"/>
      <c r="C50" s="15"/>
      <c r="D50" s="94"/>
      <c r="E50" s="21">
        <v>0.0006</v>
      </c>
      <c r="F50" s="77"/>
      <c r="G50" s="78"/>
    </row>
    <row r="51" spans="1:7" s="14" customFormat="1" ht="15.75">
      <c r="A51" s="15">
        <f t="shared" si="0"/>
        <v>47</v>
      </c>
      <c r="B51" s="35"/>
      <c r="C51" s="35"/>
      <c r="D51" s="94"/>
      <c r="E51" s="21">
        <v>0.0004</v>
      </c>
      <c r="F51" s="92"/>
      <c r="G51" s="93"/>
    </row>
    <row r="52" spans="1:7" s="14" customFormat="1" ht="31.5">
      <c r="A52" s="15">
        <f t="shared" si="0"/>
        <v>48</v>
      </c>
      <c r="B52" s="16" t="s">
        <v>142</v>
      </c>
      <c r="C52" s="15" t="s">
        <v>195</v>
      </c>
      <c r="D52" s="95" t="s">
        <v>207</v>
      </c>
      <c r="E52" s="22">
        <v>0.02</v>
      </c>
      <c r="F52" s="92"/>
      <c r="G52" s="93"/>
    </row>
    <row r="53" spans="1:7" s="14" customFormat="1" ht="31.5">
      <c r="A53" s="15">
        <f t="shared" si="0"/>
        <v>49</v>
      </c>
      <c r="B53" s="16" t="s">
        <v>9</v>
      </c>
      <c r="C53" s="15" t="s">
        <v>194</v>
      </c>
      <c r="D53" s="96"/>
      <c r="E53" s="22">
        <v>54</v>
      </c>
      <c r="F53" s="92"/>
      <c r="G53" s="93"/>
    </row>
    <row r="54" spans="1:7" s="14" customFormat="1" ht="31.5">
      <c r="A54" s="15">
        <f t="shared" si="0"/>
        <v>50</v>
      </c>
      <c r="B54" s="16" t="s">
        <v>8</v>
      </c>
      <c r="C54" s="15" t="s">
        <v>218</v>
      </c>
      <c r="D54" s="97"/>
      <c r="E54" s="22">
        <v>3.06</v>
      </c>
      <c r="F54" s="92"/>
      <c r="G54" s="93"/>
    </row>
    <row r="55" spans="1:7" s="14" customFormat="1" ht="31.5">
      <c r="A55" s="15">
        <f t="shared" si="0"/>
        <v>51</v>
      </c>
      <c r="B55" s="16" t="s">
        <v>88</v>
      </c>
      <c r="C55" s="15" t="s">
        <v>167</v>
      </c>
      <c r="D55" s="15" t="s">
        <v>81</v>
      </c>
      <c r="E55" s="21">
        <v>0.02</v>
      </c>
      <c r="F55" s="92"/>
      <c r="G55" s="93"/>
    </row>
    <row r="56" spans="1:7" s="14" customFormat="1" ht="31.5">
      <c r="A56" s="15">
        <f t="shared" si="0"/>
        <v>52</v>
      </c>
      <c r="B56" s="16" t="s">
        <v>13</v>
      </c>
      <c r="C56" s="15" t="s">
        <v>170</v>
      </c>
      <c r="D56" s="94" t="s">
        <v>57</v>
      </c>
      <c r="E56" s="22">
        <v>132</v>
      </c>
      <c r="F56" s="92"/>
      <c r="G56" s="93"/>
    </row>
    <row r="57" spans="1:7" s="14" customFormat="1" ht="31.5">
      <c r="A57" s="15">
        <f t="shared" si="0"/>
        <v>53</v>
      </c>
      <c r="B57" s="16" t="s">
        <v>60</v>
      </c>
      <c r="C57" s="15" t="s">
        <v>170</v>
      </c>
      <c r="D57" s="94"/>
      <c r="E57" s="22">
        <v>20</v>
      </c>
      <c r="F57" s="92"/>
      <c r="G57" s="93"/>
    </row>
    <row r="58" spans="1:7" s="14" customFormat="1" ht="31.5">
      <c r="A58" s="15">
        <f t="shared" si="0"/>
        <v>54</v>
      </c>
      <c r="B58" s="16" t="s">
        <v>62</v>
      </c>
      <c r="C58" s="15" t="s">
        <v>171</v>
      </c>
      <c r="D58" s="94"/>
      <c r="E58" s="22">
        <v>107.4</v>
      </c>
      <c r="F58" s="92"/>
      <c r="G58" s="93"/>
    </row>
    <row r="59" spans="1:7" s="14" customFormat="1" ht="15.75">
      <c r="A59" s="25" t="s">
        <v>208</v>
      </c>
      <c r="B59" s="26"/>
      <c r="C59" s="26"/>
      <c r="D59" s="26"/>
      <c r="F59" s="27"/>
      <c r="G59" s="17"/>
    </row>
    <row r="60" spans="1:7" s="14" customFormat="1" ht="15.75">
      <c r="A60" s="28">
        <f>A58</f>
        <v>54</v>
      </c>
      <c r="B60" s="29"/>
      <c r="C60" s="29"/>
      <c r="D60" s="29"/>
      <c r="E60" s="30">
        <f>SUM(E5:E58)</f>
        <v>1551.6966000000002</v>
      </c>
      <c r="F60" s="17"/>
      <c r="G60" s="17"/>
    </row>
    <row r="61" spans="1:7" s="14" customFormat="1" ht="12.75" customHeight="1">
      <c r="A61" s="100" t="s">
        <v>209</v>
      </c>
      <c r="B61" s="100"/>
      <c r="C61" s="100"/>
      <c r="D61" s="100"/>
      <c r="E61" s="100"/>
      <c r="F61" s="31"/>
      <c r="G61" s="17"/>
    </row>
    <row r="62" spans="1:7" s="14" customFormat="1" ht="12.75" customHeight="1">
      <c r="A62" s="100"/>
      <c r="B62" s="100"/>
      <c r="C62" s="100"/>
      <c r="D62" s="100"/>
      <c r="E62" s="100"/>
      <c r="F62" s="31"/>
      <c r="G62" s="17"/>
    </row>
    <row r="63" spans="1:7" s="14" customFormat="1" ht="12.75" customHeight="1">
      <c r="A63" s="102"/>
      <c r="B63" s="102"/>
      <c r="C63" s="102"/>
      <c r="D63" s="102"/>
      <c r="E63" s="102"/>
      <c r="F63" s="31"/>
      <c r="G63" s="17"/>
    </row>
    <row r="64" spans="1:7" s="14" customFormat="1" ht="43.5" customHeight="1">
      <c r="A64" s="15" t="s">
        <v>204</v>
      </c>
      <c r="B64" s="16" t="s">
        <v>198</v>
      </c>
      <c r="C64" s="15" t="s">
        <v>199</v>
      </c>
      <c r="D64" s="15" t="s">
        <v>200</v>
      </c>
      <c r="E64" s="15" t="s">
        <v>205</v>
      </c>
      <c r="F64" s="94" t="s">
        <v>225</v>
      </c>
      <c r="G64" s="94"/>
    </row>
    <row r="65" spans="1:7" s="14" customFormat="1" ht="31.5">
      <c r="A65" s="15">
        <v>1</v>
      </c>
      <c r="B65" s="15" t="s">
        <v>7</v>
      </c>
      <c r="C65" s="15" t="s">
        <v>194</v>
      </c>
      <c r="D65" s="15" t="s">
        <v>207</v>
      </c>
      <c r="E65" s="32">
        <v>0.05</v>
      </c>
      <c r="F65" s="104"/>
      <c r="G65" s="104"/>
    </row>
    <row r="66" spans="1:7" s="34" customFormat="1" ht="15.75">
      <c r="A66" s="25" t="s">
        <v>208</v>
      </c>
      <c r="B66" s="26"/>
      <c r="C66" s="26"/>
      <c r="D66" s="26"/>
      <c r="E66" s="14"/>
      <c r="F66" s="27"/>
      <c r="G66" s="33"/>
    </row>
    <row r="67" spans="1:7" s="34" customFormat="1" ht="15.75">
      <c r="A67" s="28">
        <f>A65</f>
        <v>1</v>
      </c>
      <c r="B67" s="29"/>
      <c r="C67" s="29"/>
      <c r="D67" s="29"/>
      <c r="E67" s="30">
        <f>SUM(E65)</f>
        <v>0.05</v>
      </c>
      <c r="F67" s="27"/>
      <c r="G67" s="27"/>
    </row>
    <row r="68" spans="1:7" s="14" customFormat="1" ht="12.75" customHeight="1">
      <c r="A68" s="101" t="s">
        <v>210</v>
      </c>
      <c r="B68" s="101"/>
      <c r="C68" s="101"/>
      <c r="D68" s="101"/>
      <c r="E68" s="101"/>
      <c r="F68" s="31"/>
      <c r="G68" s="17"/>
    </row>
    <row r="69" spans="1:7" s="14" customFormat="1" ht="12.75" customHeight="1">
      <c r="A69" s="101"/>
      <c r="B69" s="101"/>
      <c r="C69" s="101"/>
      <c r="D69" s="101"/>
      <c r="E69" s="101"/>
      <c r="F69" s="31"/>
      <c r="G69" s="17"/>
    </row>
    <row r="70" spans="1:7" s="14" customFormat="1" ht="12.75" customHeight="1">
      <c r="A70" s="102"/>
      <c r="B70" s="102"/>
      <c r="C70" s="102"/>
      <c r="D70" s="102"/>
      <c r="E70" s="102"/>
      <c r="F70" s="31"/>
      <c r="G70" s="17"/>
    </row>
    <row r="71" spans="1:7" s="14" customFormat="1" ht="63">
      <c r="A71" s="15" t="s">
        <v>204</v>
      </c>
      <c r="B71" s="16" t="s">
        <v>198</v>
      </c>
      <c r="C71" s="15" t="s">
        <v>199</v>
      </c>
      <c r="D71" s="15" t="s">
        <v>200</v>
      </c>
      <c r="E71" s="15" t="s">
        <v>205</v>
      </c>
      <c r="F71" s="94" t="s">
        <v>225</v>
      </c>
      <c r="G71" s="94"/>
    </row>
    <row r="72" spans="1:7" s="14" customFormat="1" ht="47.25">
      <c r="A72" s="35">
        <f>1</f>
        <v>1</v>
      </c>
      <c r="B72" s="15" t="s">
        <v>15</v>
      </c>
      <c r="C72" s="15" t="s">
        <v>178</v>
      </c>
      <c r="D72" s="94" t="s">
        <v>11</v>
      </c>
      <c r="E72" s="15">
        <v>0.01</v>
      </c>
      <c r="F72" s="104"/>
      <c r="G72" s="104"/>
    </row>
    <row r="73" spans="1:7" s="14" customFormat="1" ht="47.25">
      <c r="A73" s="35">
        <f>1+A72</f>
        <v>2</v>
      </c>
      <c r="B73" s="15" t="s">
        <v>16</v>
      </c>
      <c r="C73" s="15" t="s">
        <v>178</v>
      </c>
      <c r="D73" s="94"/>
      <c r="E73" s="15">
        <v>0.01</v>
      </c>
      <c r="F73" s="106"/>
      <c r="G73" s="107"/>
    </row>
    <row r="74" spans="1:7" s="14" customFormat="1" ht="47.25">
      <c r="A74" s="35">
        <f aca="true" t="shared" si="1" ref="A74:A91">1+A73</f>
        <v>3</v>
      </c>
      <c r="B74" s="15" t="s">
        <v>17</v>
      </c>
      <c r="C74" s="15" t="s">
        <v>178</v>
      </c>
      <c r="D74" s="94"/>
      <c r="E74" s="15">
        <v>0.01</v>
      </c>
      <c r="F74" s="106"/>
      <c r="G74" s="107"/>
    </row>
    <row r="75" spans="1:7" s="14" customFormat="1" ht="31.5">
      <c r="A75" s="35">
        <f t="shared" si="1"/>
        <v>4</v>
      </c>
      <c r="B75" s="15" t="s">
        <v>18</v>
      </c>
      <c r="C75" s="15" t="s">
        <v>178</v>
      </c>
      <c r="D75" s="94"/>
      <c r="E75" s="15">
        <v>0.01</v>
      </c>
      <c r="F75" s="108"/>
      <c r="G75" s="109"/>
    </row>
    <row r="76" spans="1:7" s="14" customFormat="1" ht="31.5">
      <c r="A76" s="35">
        <f t="shared" si="1"/>
        <v>5</v>
      </c>
      <c r="B76" s="15" t="s">
        <v>50</v>
      </c>
      <c r="C76" s="15" t="s">
        <v>156</v>
      </c>
      <c r="D76" s="15" t="s">
        <v>211</v>
      </c>
      <c r="E76" s="15">
        <v>0.19</v>
      </c>
      <c r="F76" s="108"/>
      <c r="G76" s="109"/>
    </row>
    <row r="77" spans="1:7" s="14" customFormat="1" ht="31.5">
      <c r="A77" s="35">
        <f t="shared" si="1"/>
        <v>6</v>
      </c>
      <c r="B77" s="15" t="s">
        <v>222</v>
      </c>
      <c r="C77" s="15" t="s">
        <v>186</v>
      </c>
      <c r="D77" s="95" t="s">
        <v>124</v>
      </c>
      <c r="E77" s="36">
        <v>0.01</v>
      </c>
      <c r="F77" s="92"/>
      <c r="G77" s="93"/>
    </row>
    <row r="78" spans="1:7" s="14" customFormat="1" ht="31.5">
      <c r="A78" s="35">
        <f t="shared" si="1"/>
        <v>7</v>
      </c>
      <c r="B78" s="15" t="s">
        <v>223</v>
      </c>
      <c r="C78" s="15" t="s">
        <v>186</v>
      </c>
      <c r="D78" s="96"/>
      <c r="E78" s="36">
        <v>0.02</v>
      </c>
      <c r="F78" s="92"/>
      <c r="G78" s="93"/>
    </row>
    <row r="79" spans="1:7" s="14" customFormat="1" ht="31.5">
      <c r="A79" s="35">
        <f t="shared" si="1"/>
        <v>8</v>
      </c>
      <c r="B79" s="15" t="s">
        <v>144</v>
      </c>
      <c r="C79" s="15" t="s">
        <v>184</v>
      </c>
      <c r="D79" s="15" t="s">
        <v>125</v>
      </c>
      <c r="E79" s="37">
        <v>0.0004</v>
      </c>
      <c r="F79" s="92"/>
      <c r="G79" s="93"/>
    </row>
    <row r="80" spans="1:7" s="14" customFormat="1" ht="31.5">
      <c r="A80" s="35">
        <f t="shared" si="1"/>
        <v>9</v>
      </c>
      <c r="B80" s="38" t="s">
        <v>34</v>
      </c>
      <c r="C80" s="15" t="s">
        <v>176</v>
      </c>
      <c r="D80" s="94" t="s">
        <v>33</v>
      </c>
      <c r="E80" s="39">
        <v>8.4</v>
      </c>
      <c r="F80" s="92"/>
      <c r="G80" s="93"/>
    </row>
    <row r="81" spans="1:7" s="14" customFormat="1" ht="31.5">
      <c r="A81" s="35">
        <f t="shared" si="1"/>
        <v>10</v>
      </c>
      <c r="B81" s="15" t="s">
        <v>35</v>
      </c>
      <c r="C81" s="15" t="s">
        <v>176</v>
      </c>
      <c r="D81" s="94"/>
      <c r="E81" s="32">
        <v>0.0004</v>
      </c>
      <c r="F81" s="92"/>
      <c r="G81" s="93"/>
    </row>
    <row r="82" spans="1:7" s="14" customFormat="1" ht="31.5">
      <c r="A82" s="35">
        <f t="shared" si="1"/>
        <v>11</v>
      </c>
      <c r="B82" s="15" t="s">
        <v>36</v>
      </c>
      <c r="C82" s="15" t="s">
        <v>176</v>
      </c>
      <c r="D82" s="94"/>
      <c r="E82" s="32">
        <v>0.0004</v>
      </c>
      <c r="F82" s="92"/>
      <c r="G82" s="93"/>
    </row>
    <row r="83" spans="1:7" s="14" customFormat="1" ht="31.5">
      <c r="A83" s="35">
        <f t="shared" si="1"/>
        <v>12</v>
      </c>
      <c r="B83" s="15" t="s">
        <v>91</v>
      </c>
      <c r="C83" s="15" t="s">
        <v>162</v>
      </c>
      <c r="D83" s="94" t="s">
        <v>89</v>
      </c>
      <c r="E83" s="37">
        <v>0.01</v>
      </c>
      <c r="F83" s="92"/>
      <c r="G83" s="93"/>
    </row>
    <row r="84" spans="1:7" s="14" customFormat="1" ht="31.5">
      <c r="A84" s="35">
        <f t="shared" si="1"/>
        <v>13</v>
      </c>
      <c r="B84" s="15" t="s">
        <v>92</v>
      </c>
      <c r="C84" s="15" t="s">
        <v>162</v>
      </c>
      <c r="D84" s="94"/>
      <c r="E84" s="37">
        <v>0.01</v>
      </c>
      <c r="F84" s="92"/>
      <c r="G84" s="93"/>
    </row>
    <row r="85" spans="1:7" s="14" customFormat="1" ht="31.5">
      <c r="A85" s="35">
        <f t="shared" si="1"/>
        <v>14</v>
      </c>
      <c r="B85" s="15" t="s">
        <v>72</v>
      </c>
      <c r="C85" s="15" t="s">
        <v>169</v>
      </c>
      <c r="D85" s="94" t="s">
        <v>68</v>
      </c>
      <c r="E85" s="37">
        <v>10</v>
      </c>
      <c r="F85" s="92"/>
      <c r="G85" s="93"/>
    </row>
    <row r="86" spans="1:7" s="14" customFormat="1" ht="31.5">
      <c r="A86" s="35">
        <f t="shared" si="1"/>
        <v>15</v>
      </c>
      <c r="B86" s="15" t="s">
        <v>73</v>
      </c>
      <c r="C86" s="15" t="s">
        <v>169</v>
      </c>
      <c r="D86" s="94"/>
      <c r="E86" s="37">
        <v>4E-05</v>
      </c>
      <c r="F86" s="92"/>
      <c r="G86" s="93"/>
    </row>
    <row r="87" spans="1:7" s="14" customFormat="1" ht="31.5">
      <c r="A87" s="35">
        <f t="shared" si="1"/>
        <v>16</v>
      </c>
      <c r="B87" s="15" t="s">
        <v>217</v>
      </c>
      <c r="C87" s="15" t="s">
        <v>218</v>
      </c>
      <c r="D87" s="15" t="s">
        <v>3</v>
      </c>
      <c r="E87" s="15">
        <v>0.25</v>
      </c>
      <c r="F87" s="92"/>
      <c r="G87" s="93"/>
    </row>
    <row r="88" spans="1:7" s="14" customFormat="1" ht="31.5">
      <c r="A88" s="35">
        <f t="shared" si="1"/>
        <v>17</v>
      </c>
      <c r="B88" s="15" t="s">
        <v>85</v>
      </c>
      <c r="C88" s="15" t="s">
        <v>167</v>
      </c>
      <c r="D88" s="94" t="s">
        <v>81</v>
      </c>
      <c r="E88" s="37">
        <v>0.02</v>
      </c>
      <c r="F88" s="92"/>
      <c r="G88" s="93"/>
    </row>
    <row r="89" spans="1:7" s="14" customFormat="1" ht="31.5">
      <c r="A89" s="35">
        <f t="shared" si="1"/>
        <v>18</v>
      </c>
      <c r="B89" s="15" t="s">
        <v>86</v>
      </c>
      <c r="C89" s="15" t="s">
        <v>167</v>
      </c>
      <c r="D89" s="94"/>
      <c r="E89" s="37">
        <v>0.02</v>
      </c>
      <c r="F89" s="92"/>
      <c r="G89" s="93"/>
    </row>
    <row r="90" spans="1:7" s="14" customFormat="1" ht="31.5">
      <c r="A90" s="35">
        <f t="shared" si="1"/>
        <v>19</v>
      </c>
      <c r="B90" s="15" t="s">
        <v>87</v>
      </c>
      <c r="C90" s="15" t="s">
        <v>167</v>
      </c>
      <c r="D90" s="94"/>
      <c r="E90" s="37">
        <v>0.01</v>
      </c>
      <c r="F90" s="92"/>
      <c r="G90" s="93"/>
    </row>
    <row r="91" spans="1:7" s="14" customFormat="1" ht="31.5">
      <c r="A91" s="35">
        <f t="shared" si="1"/>
        <v>20</v>
      </c>
      <c r="B91" s="15" t="s">
        <v>61</v>
      </c>
      <c r="C91" s="15" t="s">
        <v>170</v>
      </c>
      <c r="D91" s="15" t="s">
        <v>57</v>
      </c>
      <c r="E91" s="32">
        <v>0.01</v>
      </c>
      <c r="F91" s="92"/>
      <c r="G91" s="93"/>
    </row>
    <row r="92" spans="1:6" s="14" customFormat="1" ht="15.75">
      <c r="A92" s="40" t="s">
        <v>208</v>
      </c>
      <c r="B92" s="41"/>
      <c r="C92" s="41"/>
      <c r="D92" s="41"/>
      <c r="E92" s="42">
        <f>SUM(E72:E91)</f>
        <v>18.991240000000005</v>
      </c>
      <c r="F92" s="27"/>
    </row>
    <row r="93" spans="1:6" s="14" customFormat="1" ht="15.75">
      <c r="A93" s="43">
        <f>A91</f>
        <v>20</v>
      </c>
      <c r="B93" s="19"/>
      <c r="C93" s="19"/>
      <c r="D93" s="19"/>
      <c r="E93" s="44"/>
      <c r="F93" s="27"/>
    </row>
    <row r="94" spans="1:6" s="14" customFormat="1" ht="15.75">
      <c r="A94" s="44"/>
      <c r="B94" s="19"/>
      <c r="C94" s="19"/>
      <c r="D94" s="19"/>
      <c r="E94" s="44"/>
      <c r="F94" s="27"/>
    </row>
    <row r="95" spans="1:6" s="14" customFormat="1" ht="15.75" customHeight="1">
      <c r="A95" s="103" t="s">
        <v>220</v>
      </c>
      <c r="B95" s="103"/>
      <c r="C95" s="19"/>
      <c r="D95" s="19"/>
      <c r="E95" s="44"/>
      <c r="F95" s="27"/>
    </row>
    <row r="96" spans="1:5" s="14" customFormat="1" ht="15.75">
      <c r="A96" s="45">
        <f>A60+A67+A93</f>
        <v>75</v>
      </c>
      <c r="C96" s="46"/>
      <c r="D96" s="19"/>
      <c r="E96" s="47">
        <f>E60+E67+E92</f>
        <v>1570.7378400000002</v>
      </c>
    </row>
    <row r="97" spans="1:5" s="14" customFormat="1" ht="15.75">
      <c r="A97" s="45"/>
      <c r="C97" s="46"/>
      <c r="D97" s="19"/>
      <c r="E97" s="47"/>
    </row>
    <row r="98" spans="1:6" s="14" customFormat="1" ht="12.75" customHeight="1">
      <c r="A98" s="100" t="s">
        <v>248</v>
      </c>
      <c r="B98" s="100"/>
      <c r="C98" s="100"/>
      <c r="D98" s="100"/>
      <c r="E98" s="100"/>
      <c r="F98" s="31"/>
    </row>
    <row r="99" spans="1:6" s="14" customFormat="1" ht="18" customHeight="1">
      <c r="A99" s="100"/>
      <c r="B99" s="100"/>
      <c r="C99" s="100"/>
      <c r="D99" s="100"/>
      <c r="E99" s="100"/>
      <c r="F99" s="31"/>
    </row>
    <row r="100" spans="1:6" s="14" customFormat="1" ht="12.75" customHeight="1">
      <c r="A100" s="100" t="s">
        <v>210</v>
      </c>
      <c r="B100" s="100"/>
      <c r="C100" s="100"/>
      <c r="D100" s="100"/>
      <c r="E100" s="100"/>
      <c r="F100" s="100"/>
    </row>
    <row r="101" spans="1:6" s="14" customFormat="1" ht="12.75" customHeight="1">
      <c r="A101" s="100"/>
      <c r="B101" s="100"/>
      <c r="C101" s="100"/>
      <c r="D101" s="100"/>
      <c r="E101" s="100"/>
      <c r="F101" s="100"/>
    </row>
    <row r="102" spans="2:6" s="14" customFormat="1" ht="15.75">
      <c r="B102" s="17"/>
      <c r="C102" s="17"/>
      <c r="D102" s="17"/>
      <c r="E102" s="17"/>
      <c r="F102" s="17"/>
    </row>
    <row r="103" spans="1:7" s="14" customFormat="1" ht="63">
      <c r="A103" s="15" t="s">
        <v>204</v>
      </c>
      <c r="B103" s="16" t="s">
        <v>198</v>
      </c>
      <c r="C103" s="15" t="s">
        <v>199</v>
      </c>
      <c r="D103" s="15" t="s">
        <v>200</v>
      </c>
      <c r="E103" s="15" t="s">
        <v>205</v>
      </c>
      <c r="F103" s="94" t="s">
        <v>225</v>
      </c>
      <c r="G103" s="94"/>
    </row>
    <row r="104" spans="1:7" s="14" customFormat="1" ht="31.5">
      <c r="A104" s="15">
        <v>1</v>
      </c>
      <c r="B104" s="16" t="s">
        <v>44</v>
      </c>
      <c r="C104" s="20" t="s">
        <v>148</v>
      </c>
      <c r="D104" s="94" t="s">
        <v>39</v>
      </c>
      <c r="E104" s="48">
        <v>620</v>
      </c>
      <c r="F104" s="105"/>
      <c r="G104" s="105"/>
    </row>
    <row r="105" spans="1:7" s="14" customFormat="1" ht="31.5">
      <c r="A105" s="15">
        <f>1+A104</f>
        <v>2</v>
      </c>
      <c r="B105" s="16" t="s">
        <v>45</v>
      </c>
      <c r="C105" s="20" t="s">
        <v>148</v>
      </c>
      <c r="D105" s="94"/>
      <c r="E105" s="48">
        <v>470</v>
      </c>
      <c r="F105" s="105"/>
      <c r="G105" s="105"/>
    </row>
    <row r="106" spans="1:7" s="14" customFormat="1" ht="31.5">
      <c r="A106" s="15">
        <f aca="true" t="shared" si="2" ref="A106:A162">1+A105</f>
        <v>3</v>
      </c>
      <c r="B106" s="16" t="s">
        <v>46</v>
      </c>
      <c r="C106" s="20" t="s">
        <v>148</v>
      </c>
      <c r="D106" s="94"/>
      <c r="E106" s="48">
        <v>120</v>
      </c>
      <c r="F106" s="105"/>
      <c r="G106" s="105"/>
    </row>
    <row r="107" spans="1:7" s="14" customFormat="1" ht="31.5">
      <c r="A107" s="15">
        <f t="shared" si="2"/>
        <v>4</v>
      </c>
      <c r="B107" s="16" t="s">
        <v>94</v>
      </c>
      <c r="C107" s="15" t="s">
        <v>190</v>
      </c>
      <c r="D107" s="94" t="s">
        <v>93</v>
      </c>
      <c r="E107" s="21">
        <v>391</v>
      </c>
      <c r="F107" s="105"/>
      <c r="G107" s="105"/>
    </row>
    <row r="108" spans="1:7" s="14" customFormat="1" ht="31.5">
      <c r="A108" s="15">
        <f t="shared" si="2"/>
        <v>5</v>
      </c>
      <c r="B108" s="16" t="s">
        <v>95</v>
      </c>
      <c r="C108" s="15" t="s">
        <v>190</v>
      </c>
      <c r="D108" s="94"/>
      <c r="E108" s="21">
        <v>513</v>
      </c>
      <c r="F108" s="105"/>
      <c r="G108" s="105"/>
    </row>
    <row r="109" spans="1:7" s="14" customFormat="1" ht="31.5">
      <c r="A109" s="15">
        <f t="shared" si="2"/>
        <v>6</v>
      </c>
      <c r="B109" s="16" t="s">
        <v>96</v>
      </c>
      <c r="C109" s="15" t="s">
        <v>190</v>
      </c>
      <c r="D109" s="94"/>
      <c r="E109" s="21">
        <v>173</v>
      </c>
      <c r="F109" s="105"/>
      <c r="G109" s="105"/>
    </row>
    <row r="110" spans="1:7" s="14" customFormat="1" ht="31.5">
      <c r="A110" s="15">
        <f t="shared" si="2"/>
        <v>7</v>
      </c>
      <c r="B110" s="16" t="s">
        <v>97</v>
      </c>
      <c r="C110" s="15" t="s">
        <v>190</v>
      </c>
      <c r="D110" s="94"/>
      <c r="E110" s="21">
        <v>296</v>
      </c>
      <c r="F110" s="105"/>
      <c r="G110" s="105"/>
    </row>
    <row r="111" spans="1:7" s="14" customFormat="1" ht="31.5">
      <c r="A111" s="15">
        <f t="shared" si="2"/>
        <v>8</v>
      </c>
      <c r="B111" s="16" t="s">
        <v>98</v>
      </c>
      <c r="C111" s="15" t="s">
        <v>190</v>
      </c>
      <c r="D111" s="94"/>
      <c r="E111" s="21">
        <v>3793</v>
      </c>
      <c r="F111" s="105"/>
      <c r="G111" s="105"/>
    </row>
    <row r="112" spans="1:7" s="14" customFormat="1" ht="31.5">
      <c r="A112" s="15">
        <f t="shared" si="2"/>
        <v>9</v>
      </c>
      <c r="B112" s="16" t="s">
        <v>99</v>
      </c>
      <c r="C112" s="15" t="s">
        <v>190</v>
      </c>
      <c r="D112" s="94"/>
      <c r="E112" s="21">
        <v>881</v>
      </c>
      <c r="F112" s="105"/>
      <c r="G112" s="105"/>
    </row>
    <row r="113" spans="1:7" s="14" customFormat="1" ht="31.5">
      <c r="A113" s="15">
        <f t="shared" si="2"/>
        <v>10</v>
      </c>
      <c r="B113" s="16" t="s">
        <v>100</v>
      </c>
      <c r="C113" s="15" t="s">
        <v>190</v>
      </c>
      <c r="D113" s="94"/>
      <c r="E113" s="21">
        <v>589</v>
      </c>
      <c r="F113" s="105"/>
      <c r="G113" s="105"/>
    </row>
    <row r="114" spans="1:7" s="14" customFormat="1" ht="31.5">
      <c r="A114" s="15">
        <f t="shared" si="2"/>
        <v>11</v>
      </c>
      <c r="B114" s="16" t="s">
        <v>104</v>
      </c>
      <c r="C114" s="15" t="s">
        <v>203</v>
      </c>
      <c r="D114" s="94" t="s">
        <v>103</v>
      </c>
      <c r="E114" s="21">
        <v>136</v>
      </c>
      <c r="F114" s="105"/>
      <c r="G114" s="105"/>
    </row>
    <row r="115" spans="1:7" s="14" customFormat="1" ht="31.5">
      <c r="A115" s="15">
        <f t="shared" si="2"/>
        <v>12</v>
      </c>
      <c r="B115" s="16" t="s">
        <v>105</v>
      </c>
      <c r="C115" s="15" t="s">
        <v>203</v>
      </c>
      <c r="D115" s="94"/>
      <c r="E115" s="21">
        <v>379</v>
      </c>
      <c r="F115" s="105"/>
      <c r="G115" s="105"/>
    </row>
    <row r="116" spans="1:7" s="14" customFormat="1" ht="31.5">
      <c r="A116" s="15">
        <f t="shared" si="2"/>
        <v>13</v>
      </c>
      <c r="B116" s="16" t="s">
        <v>106</v>
      </c>
      <c r="C116" s="15" t="s">
        <v>203</v>
      </c>
      <c r="D116" s="94"/>
      <c r="E116" s="21">
        <v>240</v>
      </c>
      <c r="F116" s="105"/>
      <c r="G116" s="105"/>
    </row>
    <row r="117" spans="1:7" s="14" customFormat="1" ht="31.5">
      <c r="A117" s="15">
        <f t="shared" si="2"/>
        <v>14</v>
      </c>
      <c r="B117" s="16" t="s">
        <v>107</v>
      </c>
      <c r="C117" s="15" t="s">
        <v>203</v>
      </c>
      <c r="D117" s="94"/>
      <c r="E117" s="21">
        <f>191+129</f>
        <v>320</v>
      </c>
      <c r="F117" s="105"/>
      <c r="G117" s="105"/>
    </row>
    <row r="118" spans="1:7" s="14" customFormat="1" ht="31.5">
      <c r="A118" s="15">
        <f t="shared" si="2"/>
        <v>15</v>
      </c>
      <c r="B118" s="16" t="s">
        <v>135</v>
      </c>
      <c r="C118" s="15" t="s">
        <v>151</v>
      </c>
      <c r="D118" s="94" t="s">
        <v>134</v>
      </c>
      <c r="E118" s="21">
        <v>126</v>
      </c>
      <c r="F118" s="105"/>
      <c r="G118" s="105"/>
    </row>
    <row r="119" spans="1:7" s="14" customFormat="1" ht="31.5">
      <c r="A119" s="15">
        <f t="shared" si="2"/>
        <v>16</v>
      </c>
      <c r="B119" s="16" t="s">
        <v>136</v>
      </c>
      <c r="C119" s="15" t="s">
        <v>151</v>
      </c>
      <c r="D119" s="94"/>
      <c r="E119" s="21">
        <v>202</v>
      </c>
      <c r="F119" s="105"/>
      <c r="G119" s="105"/>
    </row>
    <row r="120" spans="1:7" s="14" customFormat="1" ht="31.5">
      <c r="A120" s="15">
        <f t="shared" si="2"/>
        <v>17</v>
      </c>
      <c r="B120" s="16" t="s">
        <v>112</v>
      </c>
      <c r="C120" s="15" t="s">
        <v>188</v>
      </c>
      <c r="D120" s="94" t="s">
        <v>111</v>
      </c>
      <c r="E120" s="21">
        <v>296</v>
      </c>
      <c r="F120" s="105"/>
      <c r="G120" s="105"/>
    </row>
    <row r="121" spans="1:7" s="14" customFormat="1" ht="31.5">
      <c r="A121" s="15">
        <f t="shared" si="2"/>
        <v>18</v>
      </c>
      <c r="B121" s="16" t="s">
        <v>113</v>
      </c>
      <c r="C121" s="15" t="s">
        <v>188</v>
      </c>
      <c r="D121" s="94"/>
      <c r="E121" s="21">
        <v>980</v>
      </c>
      <c r="F121" s="105"/>
      <c r="G121" s="105"/>
    </row>
    <row r="122" spans="1:7" s="14" customFormat="1" ht="31.5">
      <c r="A122" s="15">
        <f t="shared" si="2"/>
        <v>19</v>
      </c>
      <c r="B122" s="16" t="s">
        <v>114</v>
      </c>
      <c r="C122" s="15" t="s">
        <v>188</v>
      </c>
      <c r="D122" s="94"/>
      <c r="E122" s="21">
        <v>368</v>
      </c>
      <c r="F122" s="105"/>
      <c r="G122" s="105"/>
    </row>
    <row r="123" spans="1:7" s="14" customFormat="1" ht="31.5">
      <c r="A123" s="15">
        <f t="shared" si="2"/>
        <v>20</v>
      </c>
      <c r="B123" s="16" t="s">
        <v>115</v>
      </c>
      <c r="C123" s="15" t="s">
        <v>188</v>
      </c>
      <c r="D123" s="94"/>
      <c r="E123" s="21">
        <v>63</v>
      </c>
      <c r="F123" s="105"/>
      <c r="G123" s="105"/>
    </row>
    <row r="124" spans="1:7" s="14" customFormat="1" ht="31.5">
      <c r="A124" s="15">
        <f t="shared" si="2"/>
        <v>21</v>
      </c>
      <c r="B124" s="16" t="s">
        <v>116</v>
      </c>
      <c r="C124" s="15" t="s">
        <v>188</v>
      </c>
      <c r="D124" s="94"/>
      <c r="E124" s="21">
        <v>102</v>
      </c>
      <c r="F124" s="105"/>
      <c r="G124" s="105"/>
    </row>
    <row r="125" spans="1:7" s="14" customFormat="1" ht="31.5">
      <c r="A125" s="15">
        <f t="shared" si="2"/>
        <v>22</v>
      </c>
      <c r="B125" s="16" t="s">
        <v>154</v>
      </c>
      <c r="C125" s="15" t="s">
        <v>188</v>
      </c>
      <c r="D125" s="94"/>
      <c r="E125" s="21">
        <v>218</v>
      </c>
      <c r="F125" s="105"/>
      <c r="G125" s="105"/>
    </row>
    <row r="126" spans="1:7" s="14" customFormat="1" ht="31.5">
      <c r="A126" s="15">
        <f t="shared" si="2"/>
        <v>23</v>
      </c>
      <c r="B126" s="16" t="s">
        <v>117</v>
      </c>
      <c r="C126" s="15" t="s">
        <v>188</v>
      </c>
      <c r="D126" s="94"/>
      <c r="E126" s="21">
        <v>1025</v>
      </c>
      <c r="F126" s="105"/>
      <c r="G126" s="105"/>
    </row>
    <row r="127" spans="1:7" s="14" customFormat="1" ht="31.5">
      <c r="A127" s="15">
        <f t="shared" si="2"/>
        <v>24</v>
      </c>
      <c r="B127" s="16" t="s">
        <v>80</v>
      </c>
      <c r="C127" s="15" t="s">
        <v>159</v>
      </c>
      <c r="D127" s="15" t="s">
        <v>77</v>
      </c>
      <c r="E127" s="21">
        <v>108</v>
      </c>
      <c r="F127" s="105"/>
      <c r="G127" s="105"/>
    </row>
    <row r="128" spans="1:7" s="14" customFormat="1" ht="31.5">
      <c r="A128" s="15">
        <f t="shared" si="2"/>
        <v>25</v>
      </c>
      <c r="B128" s="16" t="s">
        <v>55</v>
      </c>
      <c r="C128" s="20" t="s">
        <v>155</v>
      </c>
      <c r="D128" s="94" t="s">
        <v>47</v>
      </c>
      <c r="E128" s="49">
        <v>78.1</v>
      </c>
      <c r="F128" s="105"/>
      <c r="G128" s="105"/>
    </row>
    <row r="129" spans="1:7" s="14" customFormat="1" ht="31.5">
      <c r="A129" s="15">
        <f t="shared" si="2"/>
        <v>26</v>
      </c>
      <c r="B129" s="16" t="s">
        <v>56</v>
      </c>
      <c r="C129" s="20" t="s">
        <v>155</v>
      </c>
      <c r="D129" s="94"/>
      <c r="E129" s="49">
        <v>153</v>
      </c>
      <c r="F129" s="105"/>
      <c r="G129" s="105"/>
    </row>
    <row r="130" spans="1:7" s="14" customFormat="1" ht="31.5">
      <c r="A130" s="15">
        <f t="shared" si="2"/>
        <v>27</v>
      </c>
      <c r="B130" s="16" t="s">
        <v>119</v>
      </c>
      <c r="C130" s="15" t="s">
        <v>161</v>
      </c>
      <c r="D130" s="95" t="s">
        <v>118</v>
      </c>
      <c r="E130" s="21">
        <v>113</v>
      </c>
      <c r="F130" s="105"/>
      <c r="G130" s="105"/>
    </row>
    <row r="131" spans="1:7" s="14" customFormat="1" ht="31.5">
      <c r="A131" s="15">
        <f t="shared" si="2"/>
        <v>28</v>
      </c>
      <c r="B131" s="16" t="s">
        <v>120</v>
      </c>
      <c r="C131" s="15" t="s">
        <v>161</v>
      </c>
      <c r="D131" s="96"/>
      <c r="E131" s="21">
        <v>392</v>
      </c>
      <c r="F131" s="105"/>
      <c r="G131" s="105"/>
    </row>
    <row r="132" spans="1:7" s="14" customFormat="1" ht="31.5">
      <c r="A132" s="15">
        <f t="shared" si="2"/>
        <v>29</v>
      </c>
      <c r="B132" s="16" t="s">
        <v>19</v>
      </c>
      <c r="C132" s="15" t="s">
        <v>178</v>
      </c>
      <c r="D132" s="96" t="s">
        <v>11</v>
      </c>
      <c r="E132" s="48">
        <v>255</v>
      </c>
      <c r="F132" s="105"/>
      <c r="G132" s="105"/>
    </row>
    <row r="133" spans="1:7" s="14" customFormat="1" ht="31.5">
      <c r="A133" s="15">
        <f t="shared" si="2"/>
        <v>30</v>
      </c>
      <c r="B133" s="16" t="s">
        <v>214</v>
      </c>
      <c r="C133" s="15" t="s">
        <v>215</v>
      </c>
      <c r="D133" s="96"/>
      <c r="E133" s="48">
        <v>686</v>
      </c>
      <c r="F133" s="105"/>
      <c r="G133" s="105"/>
    </row>
    <row r="134" spans="1:7" s="14" customFormat="1" ht="31.5">
      <c r="A134" s="15">
        <f t="shared" si="2"/>
        <v>31</v>
      </c>
      <c r="B134" s="16" t="s">
        <v>20</v>
      </c>
      <c r="C134" s="15" t="s">
        <v>178</v>
      </c>
      <c r="D134" s="96"/>
      <c r="E134" s="48">
        <v>112</v>
      </c>
      <c r="F134" s="105"/>
      <c r="G134" s="105"/>
    </row>
    <row r="135" spans="1:7" s="14" customFormat="1" ht="31.5">
      <c r="A135" s="15">
        <f t="shared" si="2"/>
        <v>32</v>
      </c>
      <c r="B135" s="50" t="s">
        <v>21</v>
      </c>
      <c r="C135" s="15" t="s">
        <v>178</v>
      </c>
      <c r="D135" s="96"/>
      <c r="E135" s="51">
        <v>520</v>
      </c>
      <c r="F135" s="105"/>
      <c r="G135" s="105"/>
    </row>
    <row r="136" spans="1:7" s="14" customFormat="1" ht="31.5">
      <c r="A136" s="15">
        <f t="shared" si="2"/>
        <v>33</v>
      </c>
      <c r="B136" s="50" t="s">
        <v>22</v>
      </c>
      <c r="C136" s="15" t="s">
        <v>178</v>
      </c>
      <c r="D136" s="96"/>
      <c r="E136" s="51">
        <v>425</v>
      </c>
      <c r="F136" s="105"/>
      <c r="G136" s="105"/>
    </row>
    <row r="137" spans="1:7" s="14" customFormat="1" ht="31.5">
      <c r="A137" s="15">
        <f t="shared" si="2"/>
        <v>34</v>
      </c>
      <c r="B137" s="50" t="s">
        <v>23</v>
      </c>
      <c r="C137" s="15" t="s">
        <v>178</v>
      </c>
      <c r="D137" s="96"/>
      <c r="E137" s="51">
        <v>455</v>
      </c>
      <c r="F137" s="105"/>
      <c r="G137" s="105"/>
    </row>
    <row r="138" spans="1:7" s="14" customFormat="1" ht="31.5">
      <c r="A138" s="15">
        <f t="shared" si="2"/>
        <v>35</v>
      </c>
      <c r="B138" s="50" t="s">
        <v>24</v>
      </c>
      <c r="C138" s="15" t="s">
        <v>178</v>
      </c>
      <c r="D138" s="96"/>
      <c r="E138" s="51">
        <v>237</v>
      </c>
      <c r="F138" s="105"/>
      <c r="G138" s="105"/>
    </row>
    <row r="139" spans="1:7" s="14" customFormat="1" ht="31.5">
      <c r="A139" s="15">
        <f t="shared" si="2"/>
        <v>36</v>
      </c>
      <c r="B139" s="50" t="s">
        <v>25</v>
      </c>
      <c r="C139" s="15" t="s">
        <v>178</v>
      </c>
      <c r="D139" s="96"/>
      <c r="E139" s="51">
        <v>129</v>
      </c>
      <c r="F139" s="105"/>
      <c r="G139" s="105"/>
    </row>
    <row r="140" spans="1:7" s="14" customFormat="1" ht="31.5">
      <c r="A140" s="15">
        <f t="shared" si="2"/>
        <v>37</v>
      </c>
      <c r="B140" s="50" t="s">
        <v>26</v>
      </c>
      <c r="C140" s="15" t="s">
        <v>178</v>
      </c>
      <c r="D140" s="96"/>
      <c r="E140" s="51">
        <v>292</v>
      </c>
      <c r="F140" s="105"/>
      <c r="G140" s="105"/>
    </row>
    <row r="141" spans="1:7" s="14" customFormat="1" ht="31.5">
      <c r="A141" s="15">
        <f t="shared" si="2"/>
        <v>38</v>
      </c>
      <c r="B141" s="50" t="s">
        <v>27</v>
      </c>
      <c r="C141" s="15" t="s">
        <v>178</v>
      </c>
      <c r="D141" s="96"/>
      <c r="E141" s="51">
        <v>710</v>
      </c>
      <c r="F141" s="105"/>
      <c r="G141" s="105"/>
    </row>
    <row r="142" spans="1:7" s="14" customFormat="1" ht="31.5">
      <c r="A142" s="15">
        <f t="shared" si="2"/>
        <v>39</v>
      </c>
      <c r="B142" s="50" t="s">
        <v>28</v>
      </c>
      <c r="C142" s="15" t="s">
        <v>178</v>
      </c>
      <c r="D142" s="96"/>
      <c r="E142" s="51">
        <v>111</v>
      </c>
      <c r="F142" s="105"/>
      <c r="G142" s="105"/>
    </row>
    <row r="143" spans="1:7" s="14" customFormat="1" ht="31.5">
      <c r="A143" s="15">
        <f t="shared" si="2"/>
        <v>40</v>
      </c>
      <c r="B143" s="50" t="s">
        <v>29</v>
      </c>
      <c r="C143" s="15" t="s">
        <v>178</v>
      </c>
      <c r="D143" s="96"/>
      <c r="E143" s="51">
        <v>329</v>
      </c>
      <c r="F143" s="105"/>
      <c r="G143" s="105"/>
    </row>
    <row r="144" spans="1:7" s="14" customFormat="1" ht="31.5">
      <c r="A144" s="15">
        <f t="shared" si="2"/>
        <v>41</v>
      </c>
      <c r="B144" s="50" t="s">
        <v>30</v>
      </c>
      <c r="C144" s="15" t="s">
        <v>178</v>
      </c>
      <c r="D144" s="96"/>
      <c r="E144" s="51">
        <v>255</v>
      </c>
      <c r="F144" s="105"/>
      <c r="G144" s="105"/>
    </row>
    <row r="145" spans="1:7" s="14" customFormat="1" ht="31.5">
      <c r="A145" s="15">
        <f t="shared" si="2"/>
        <v>42</v>
      </c>
      <c r="B145" s="50" t="s">
        <v>145</v>
      </c>
      <c r="C145" s="15" t="s">
        <v>178</v>
      </c>
      <c r="D145" s="96"/>
      <c r="E145" s="51">
        <v>167</v>
      </c>
      <c r="F145" s="105"/>
      <c r="G145" s="105"/>
    </row>
    <row r="146" spans="1:7" s="14" customFormat="1" ht="31.5">
      <c r="A146" s="15">
        <f t="shared" si="2"/>
        <v>43</v>
      </c>
      <c r="B146" s="50" t="s">
        <v>232</v>
      </c>
      <c r="C146" s="15" t="s">
        <v>231</v>
      </c>
      <c r="D146" s="96"/>
      <c r="E146" s="51">
        <v>80</v>
      </c>
      <c r="F146" s="61"/>
      <c r="G146" s="61"/>
    </row>
    <row r="147" spans="1:7" s="14" customFormat="1" ht="31.5">
      <c r="A147" s="15">
        <f t="shared" si="2"/>
        <v>44</v>
      </c>
      <c r="B147" s="50" t="s">
        <v>233</v>
      </c>
      <c r="C147" s="15" t="s">
        <v>178</v>
      </c>
      <c r="D147" s="96"/>
      <c r="E147" s="51">
        <v>60</v>
      </c>
      <c r="F147" s="105"/>
      <c r="G147" s="105"/>
    </row>
    <row r="148" spans="1:7" s="14" customFormat="1" ht="31.5">
      <c r="A148" s="15">
        <f t="shared" si="2"/>
        <v>45</v>
      </c>
      <c r="B148" s="50" t="s">
        <v>31</v>
      </c>
      <c r="C148" s="15" t="s">
        <v>178</v>
      </c>
      <c r="D148" s="96"/>
      <c r="E148" s="51">
        <v>929</v>
      </c>
      <c r="F148" s="105"/>
      <c r="G148" s="105"/>
    </row>
    <row r="149" spans="1:7" s="14" customFormat="1" ht="38.25" customHeight="1">
      <c r="A149" s="15">
        <f t="shared" si="2"/>
        <v>46</v>
      </c>
      <c r="B149" s="52" t="s">
        <v>32</v>
      </c>
      <c r="C149" s="53" t="s">
        <v>215</v>
      </c>
      <c r="D149" s="96"/>
      <c r="E149" s="52">
        <v>234</v>
      </c>
      <c r="F149" s="105"/>
      <c r="G149" s="105"/>
    </row>
    <row r="150" spans="1:7" s="14" customFormat="1" ht="31.5">
      <c r="A150" s="15">
        <f t="shared" si="2"/>
        <v>47</v>
      </c>
      <c r="B150" s="50" t="s">
        <v>146</v>
      </c>
      <c r="C150" s="15" t="s">
        <v>178</v>
      </c>
      <c r="D150" s="96"/>
      <c r="E150" s="51">
        <v>31</v>
      </c>
      <c r="F150" s="105"/>
      <c r="G150" s="105"/>
    </row>
    <row r="151" spans="1:7" s="14" customFormat="1" ht="33.75" customHeight="1">
      <c r="A151" s="15">
        <f t="shared" si="2"/>
        <v>48</v>
      </c>
      <c r="B151" s="16" t="s">
        <v>37</v>
      </c>
      <c r="C151" s="15" t="s">
        <v>177</v>
      </c>
      <c r="D151" s="94" t="s">
        <v>33</v>
      </c>
      <c r="E151" s="48">
        <v>349</v>
      </c>
      <c r="F151" s="94"/>
      <c r="G151" s="94"/>
    </row>
    <row r="152" spans="1:7" s="14" customFormat="1" ht="31.5">
      <c r="A152" s="15">
        <f t="shared" si="2"/>
        <v>49</v>
      </c>
      <c r="B152" s="16" t="s">
        <v>38</v>
      </c>
      <c r="C152" s="15" t="s">
        <v>177</v>
      </c>
      <c r="D152" s="94"/>
      <c r="E152" s="48">
        <v>2850</v>
      </c>
      <c r="F152" s="94"/>
      <c r="G152" s="94"/>
    </row>
    <row r="153" spans="1:7" s="14" customFormat="1" ht="31.5">
      <c r="A153" s="15">
        <f t="shared" si="2"/>
        <v>50</v>
      </c>
      <c r="B153" s="16" t="s">
        <v>246</v>
      </c>
      <c r="C153" s="15" t="s">
        <v>192</v>
      </c>
      <c r="D153" s="94" t="s">
        <v>89</v>
      </c>
      <c r="E153" s="21">
        <v>152</v>
      </c>
      <c r="F153" s="105"/>
      <c r="G153" s="105"/>
    </row>
    <row r="154" spans="1:7" s="14" customFormat="1" ht="31.5">
      <c r="A154" s="15">
        <f t="shared" si="2"/>
        <v>51</v>
      </c>
      <c r="B154" s="16" t="s">
        <v>147</v>
      </c>
      <c r="C154" s="15" t="s">
        <v>192</v>
      </c>
      <c r="D154" s="94"/>
      <c r="E154" s="21">
        <v>231</v>
      </c>
      <c r="F154" s="105"/>
      <c r="G154" s="105"/>
    </row>
    <row r="155" spans="1:7" s="14" customFormat="1" ht="31.5">
      <c r="A155" s="15">
        <f t="shared" si="2"/>
        <v>52</v>
      </c>
      <c r="B155" s="54" t="s">
        <v>64</v>
      </c>
      <c r="C155" s="15" t="s">
        <v>163</v>
      </c>
      <c r="D155" s="94" t="s">
        <v>63</v>
      </c>
      <c r="E155" s="55">
        <v>271.6</v>
      </c>
      <c r="F155" s="105"/>
      <c r="G155" s="105"/>
    </row>
    <row r="156" spans="1:7" s="14" customFormat="1" ht="31.5">
      <c r="A156" s="15">
        <f t="shared" si="2"/>
        <v>53</v>
      </c>
      <c r="B156" s="56" t="s">
        <v>65</v>
      </c>
      <c r="C156" s="15" t="s">
        <v>163</v>
      </c>
      <c r="D156" s="94"/>
      <c r="E156" s="57">
        <v>524</v>
      </c>
      <c r="F156" s="105"/>
      <c r="G156" s="105"/>
    </row>
    <row r="157" spans="1:7" s="14" customFormat="1" ht="31.5">
      <c r="A157" s="15">
        <f t="shared" si="2"/>
        <v>54</v>
      </c>
      <c r="B157" s="56" t="s">
        <v>66</v>
      </c>
      <c r="C157" s="15" t="s">
        <v>163</v>
      </c>
      <c r="D157" s="94"/>
      <c r="E157" s="57">
        <v>398</v>
      </c>
      <c r="F157" s="105"/>
      <c r="G157" s="105"/>
    </row>
    <row r="158" spans="1:7" s="14" customFormat="1" ht="31.5">
      <c r="A158" s="15">
        <f t="shared" si="2"/>
        <v>55</v>
      </c>
      <c r="B158" s="23" t="s">
        <v>129</v>
      </c>
      <c r="C158" s="15" t="s">
        <v>189</v>
      </c>
      <c r="D158" s="94" t="s">
        <v>128</v>
      </c>
      <c r="E158" s="24">
        <v>528</v>
      </c>
      <c r="F158" s="105"/>
      <c r="G158" s="105"/>
    </row>
    <row r="159" spans="1:7" s="14" customFormat="1" ht="31.5">
      <c r="A159" s="15">
        <f t="shared" si="2"/>
        <v>56</v>
      </c>
      <c r="B159" s="23" t="s">
        <v>130</v>
      </c>
      <c r="C159" s="15" t="s">
        <v>189</v>
      </c>
      <c r="D159" s="94"/>
      <c r="E159" s="24">
        <v>103</v>
      </c>
      <c r="F159" s="105"/>
      <c r="G159" s="105"/>
    </row>
    <row r="160" spans="1:7" s="14" customFormat="1" ht="31.5">
      <c r="A160" s="15">
        <f t="shared" si="2"/>
        <v>57</v>
      </c>
      <c r="B160" s="16" t="s">
        <v>75</v>
      </c>
      <c r="C160" s="15" t="s">
        <v>169</v>
      </c>
      <c r="D160" s="15" t="s">
        <v>68</v>
      </c>
      <c r="E160" s="21">
        <v>200</v>
      </c>
      <c r="F160" s="105"/>
      <c r="G160" s="105"/>
    </row>
    <row r="161" spans="1:7" s="14" customFormat="1" ht="31.5">
      <c r="A161" s="15">
        <f t="shared" si="2"/>
        <v>58</v>
      </c>
      <c r="B161" s="58" t="s">
        <v>5</v>
      </c>
      <c r="C161" s="15" t="s">
        <v>193</v>
      </c>
      <c r="D161" s="94" t="s">
        <v>3</v>
      </c>
      <c r="E161" s="58">
        <v>626</v>
      </c>
      <c r="F161" s="105"/>
      <c r="G161" s="105"/>
    </row>
    <row r="162" spans="1:7" s="14" customFormat="1" ht="31.5">
      <c r="A162" s="15">
        <f t="shared" si="2"/>
        <v>59</v>
      </c>
      <c r="B162" s="58" t="s">
        <v>6</v>
      </c>
      <c r="C162" s="15" t="s">
        <v>193</v>
      </c>
      <c r="D162" s="94"/>
      <c r="E162" s="58">
        <v>466</v>
      </c>
      <c r="F162" s="105"/>
      <c r="G162" s="105"/>
    </row>
    <row r="163" spans="1:6" s="14" customFormat="1" ht="15.75">
      <c r="A163" s="59"/>
      <c r="B163" s="59"/>
      <c r="C163" s="46"/>
      <c r="D163" s="46"/>
      <c r="E163" s="59"/>
      <c r="F163" s="27"/>
    </row>
    <row r="164" spans="1:6" s="14" customFormat="1" ht="15.75">
      <c r="A164" s="34" t="s">
        <v>208</v>
      </c>
      <c r="B164" s="17"/>
      <c r="C164" s="17"/>
      <c r="D164" s="17"/>
      <c r="F164" s="17"/>
    </row>
    <row r="165" spans="1:6" s="14" customFormat="1" ht="15.75">
      <c r="A165" s="27">
        <f>A162</f>
        <v>59</v>
      </c>
      <c r="B165" s="17"/>
      <c r="C165" s="17"/>
      <c r="D165" s="17"/>
      <c r="E165" s="33">
        <f>SUM(E104:E162)</f>
        <v>25860.699999999997</v>
      </c>
      <c r="F165" s="17"/>
    </row>
    <row r="166" spans="1:6" s="14" customFormat="1" ht="15.75">
      <c r="A166" s="34"/>
      <c r="B166" s="17"/>
      <c r="C166" s="17"/>
      <c r="D166" s="17"/>
      <c r="E166" s="33"/>
      <c r="F166" s="17"/>
    </row>
    <row r="167" spans="1:6" s="14" customFormat="1" ht="15.75">
      <c r="A167" s="34"/>
      <c r="B167" s="17"/>
      <c r="C167" s="17"/>
      <c r="D167" s="17"/>
      <c r="E167" s="33"/>
      <c r="F167" s="17"/>
    </row>
    <row r="168" spans="2:6" s="14" customFormat="1" ht="12.75" customHeight="1">
      <c r="B168" s="100" t="s">
        <v>212</v>
      </c>
      <c r="C168" s="100"/>
      <c r="D168" s="100"/>
      <c r="E168" s="100"/>
      <c r="F168" s="17"/>
    </row>
    <row r="169" spans="2:6" s="14" customFormat="1" ht="12.75" customHeight="1">
      <c r="B169" s="102"/>
      <c r="C169" s="102"/>
      <c r="D169" s="102"/>
      <c r="E169" s="102"/>
      <c r="F169" s="17"/>
    </row>
    <row r="170" spans="1:7" s="14" customFormat="1" ht="63">
      <c r="A170" s="15" t="s">
        <v>204</v>
      </c>
      <c r="B170" s="16" t="s">
        <v>198</v>
      </c>
      <c r="C170" s="15" t="s">
        <v>199</v>
      </c>
      <c r="D170" s="15" t="s">
        <v>200</v>
      </c>
      <c r="E170" s="15" t="s">
        <v>205</v>
      </c>
      <c r="F170" s="94" t="s">
        <v>225</v>
      </c>
      <c r="G170" s="94"/>
    </row>
    <row r="171" spans="1:7" s="14" customFormat="1" ht="31.5">
      <c r="A171" s="15">
        <v>1</v>
      </c>
      <c r="B171" s="16" t="s">
        <v>53</v>
      </c>
      <c r="C171" s="20" t="s">
        <v>155</v>
      </c>
      <c r="D171" s="94" t="s">
        <v>47</v>
      </c>
      <c r="E171" s="48">
        <v>2650</v>
      </c>
      <c r="F171" s="89"/>
      <c r="G171" s="89"/>
    </row>
    <row r="172" spans="1:7" s="14" customFormat="1" ht="31.5">
      <c r="A172" s="15">
        <f>A171+1</f>
        <v>2</v>
      </c>
      <c r="B172" s="16" t="s">
        <v>54</v>
      </c>
      <c r="C172" s="20" t="s">
        <v>155</v>
      </c>
      <c r="D172" s="94"/>
      <c r="E172" s="48">
        <v>1364</v>
      </c>
      <c r="F172" s="105"/>
      <c r="G172" s="105"/>
    </row>
    <row r="173" spans="1:7" s="14" customFormat="1" ht="31.5">
      <c r="A173" s="15">
        <f>A172+1</f>
        <v>3</v>
      </c>
      <c r="B173" s="16" t="s">
        <v>76</v>
      </c>
      <c r="C173" s="15" t="s">
        <v>169</v>
      </c>
      <c r="D173" s="15" t="s">
        <v>68</v>
      </c>
      <c r="E173" s="21">
        <v>1560</v>
      </c>
      <c r="F173" s="105"/>
      <c r="G173" s="105"/>
    </row>
    <row r="174" spans="1:7" s="14" customFormat="1" ht="31.5">
      <c r="A174" s="15">
        <f>A173+1</f>
        <v>4</v>
      </c>
      <c r="B174" s="54" t="s">
        <v>10</v>
      </c>
      <c r="C174" s="15" t="s">
        <v>193</v>
      </c>
      <c r="D174" s="15" t="s">
        <v>207</v>
      </c>
      <c r="E174" s="55">
        <v>105</v>
      </c>
      <c r="F174" s="105"/>
      <c r="G174" s="105"/>
    </row>
    <row r="175" spans="1:6" s="14" customFormat="1" ht="15.75">
      <c r="A175" s="34" t="s">
        <v>208</v>
      </c>
      <c r="B175" s="17"/>
      <c r="C175" s="17"/>
      <c r="D175" s="17"/>
      <c r="F175" s="46"/>
    </row>
    <row r="176" spans="1:6" s="14" customFormat="1" ht="15.75">
      <c r="A176" s="34">
        <f>A174</f>
        <v>4</v>
      </c>
      <c r="B176" s="98" t="str">
        <f>B168</f>
        <v>Биологические</v>
      </c>
      <c r="C176" s="98"/>
      <c r="D176" s="98"/>
      <c r="E176" s="33">
        <f>SUM(E171:E174)</f>
        <v>5679</v>
      </c>
      <c r="F176" s="46"/>
    </row>
    <row r="177" spans="2:6" s="14" customFormat="1" ht="12.75" customHeight="1">
      <c r="B177" s="100" t="s">
        <v>213</v>
      </c>
      <c r="C177" s="100"/>
      <c r="D177" s="100"/>
      <c r="E177" s="100"/>
      <c r="F177" s="46"/>
    </row>
    <row r="178" spans="2:6" s="14" customFormat="1" ht="12.75" customHeight="1">
      <c r="B178" s="102"/>
      <c r="C178" s="102"/>
      <c r="D178" s="102"/>
      <c r="E178" s="102"/>
      <c r="F178" s="46"/>
    </row>
    <row r="179" spans="1:7" s="14" customFormat="1" ht="63">
      <c r="A179" s="35" t="s">
        <v>204</v>
      </c>
      <c r="B179" s="15" t="s">
        <v>198</v>
      </c>
      <c r="C179" s="15" t="s">
        <v>199</v>
      </c>
      <c r="D179" s="15" t="s">
        <v>200</v>
      </c>
      <c r="E179" s="32" t="s">
        <v>205</v>
      </c>
      <c r="F179" s="94" t="s">
        <v>225</v>
      </c>
      <c r="G179" s="94"/>
    </row>
    <row r="180" spans="1:7" s="14" customFormat="1" ht="31.5">
      <c r="A180" s="35">
        <v>1</v>
      </c>
      <c r="B180" s="15" t="s">
        <v>108</v>
      </c>
      <c r="C180" s="15" t="s">
        <v>187</v>
      </c>
      <c r="D180" s="15" t="s">
        <v>103</v>
      </c>
      <c r="E180" s="37">
        <v>30.5</v>
      </c>
      <c r="F180" s="104"/>
      <c r="G180" s="104"/>
    </row>
    <row r="181" spans="1:7" s="14" customFormat="1" ht="31.5">
      <c r="A181" s="35">
        <f>1+A180</f>
        <v>2</v>
      </c>
      <c r="B181" s="15" t="s">
        <v>126</v>
      </c>
      <c r="C181" s="15" t="s">
        <v>185</v>
      </c>
      <c r="D181" s="15" t="s">
        <v>125</v>
      </c>
      <c r="E181" s="37">
        <v>4.3</v>
      </c>
      <c r="F181" s="105"/>
      <c r="G181" s="105"/>
    </row>
    <row r="182" spans="1:6" s="14" customFormat="1" ht="15.75">
      <c r="A182" s="34" t="s">
        <v>208</v>
      </c>
      <c r="B182" s="17"/>
      <c r="C182" s="17"/>
      <c r="D182" s="17"/>
      <c r="F182" s="17"/>
    </row>
    <row r="183" spans="1:6" s="14" customFormat="1" ht="15.75">
      <c r="A183" s="34">
        <f>A181</f>
        <v>2</v>
      </c>
      <c r="B183" s="98" t="str">
        <f>B177</f>
        <v>Ландшафтные</v>
      </c>
      <c r="C183" s="98"/>
      <c r="D183" s="98"/>
      <c r="E183" s="33">
        <f>SUM(E180:E181)</f>
        <v>34.8</v>
      </c>
      <c r="F183" s="17"/>
    </row>
    <row r="184" spans="1:6" s="7" customFormat="1" ht="36" customHeight="1">
      <c r="A184" s="6">
        <f>A183+A176+A165</f>
        <v>65</v>
      </c>
      <c r="B184" s="3" t="s">
        <v>221</v>
      </c>
      <c r="C184" s="3"/>
      <c r="D184" s="3"/>
      <c r="E184" s="3">
        <f>E183+E176+E165</f>
        <v>31574.499999999996</v>
      </c>
      <c r="F184" s="4"/>
    </row>
    <row r="185" spans="1:6" s="7" customFormat="1" ht="18" customHeight="1">
      <c r="A185" s="6"/>
      <c r="B185" s="3"/>
      <c r="C185" s="3"/>
      <c r="D185" s="3"/>
      <c r="E185" s="3"/>
      <c r="F185" s="4"/>
    </row>
    <row r="186" spans="1:5" s="8" customFormat="1" ht="15.75">
      <c r="A186" s="10" t="s">
        <v>224</v>
      </c>
      <c r="B186" s="10"/>
      <c r="C186" s="10"/>
      <c r="D186" s="10">
        <f>A184+A96</f>
        <v>140</v>
      </c>
      <c r="E186" s="12">
        <f>E184+E96</f>
        <v>33145.237839999994</v>
      </c>
    </row>
    <row r="187" spans="1:7" s="8" customFormat="1" ht="15.75">
      <c r="A187" s="65"/>
      <c r="B187" s="65"/>
      <c r="C187" s="65"/>
      <c r="D187" s="65"/>
      <c r="E187" s="65"/>
      <c r="F187" s="65"/>
      <c r="G187" s="65"/>
    </row>
    <row r="188" ht="15.75">
      <c r="A188" s="5" t="s">
        <v>219</v>
      </c>
    </row>
    <row r="189" ht="15.75">
      <c r="C189" s="5" t="s">
        <v>249</v>
      </c>
    </row>
    <row r="190" spans="1:7" ht="63">
      <c r="A190" s="35" t="s">
        <v>204</v>
      </c>
      <c r="B190" s="15" t="s">
        <v>198</v>
      </c>
      <c r="C190" s="15" t="s">
        <v>199</v>
      </c>
      <c r="D190" s="15" t="s">
        <v>200</v>
      </c>
      <c r="E190" s="32" t="s">
        <v>205</v>
      </c>
      <c r="F190" s="104" t="s">
        <v>226</v>
      </c>
      <c r="G190" s="104"/>
    </row>
    <row r="191" spans="1:14" ht="63">
      <c r="A191" s="76">
        <f>1</f>
        <v>1</v>
      </c>
      <c r="B191" s="15" t="s">
        <v>41</v>
      </c>
      <c r="C191" s="15" t="s">
        <v>149</v>
      </c>
      <c r="D191" s="62" t="s">
        <v>39</v>
      </c>
      <c r="E191" s="15">
        <v>1.42</v>
      </c>
      <c r="F191" s="15" t="s">
        <v>40</v>
      </c>
      <c r="G191" s="15" t="s">
        <v>42</v>
      </c>
      <c r="N191" s="2"/>
    </row>
    <row r="192" spans="1:14" ht="63">
      <c r="A192" s="76">
        <f>A191+1</f>
        <v>2</v>
      </c>
      <c r="B192" s="15" t="s">
        <v>137</v>
      </c>
      <c r="C192" s="61" t="s">
        <v>153</v>
      </c>
      <c r="D192" s="90" t="s">
        <v>134</v>
      </c>
      <c r="E192" s="36">
        <v>3.3</v>
      </c>
      <c r="F192" s="15" t="s">
        <v>1</v>
      </c>
      <c r="G192" s="15" t="s">
        <v>12</v>
      </c>
      <c r="N192" s="60"/>
    </row>
    <row r="193" spans="1:14" ht="63">
      <c r="A193" s="76">
        <f aca="true" t="shared" si="3" ref="A193:A204">A192+1</f>
        <v>3</v>
      </c>
      <c r="B193" s="15" t="s">
        <v>138</v>
      </c>
      <c r="C193" s="61" t="s">
        <v>152</v>
      </c>
      <c r="D193" s="91"/>
      <c r="E193" s="36">
        <v>10</v>
      </c>
      <c r="F193" s="15" t="s">
        <v>1</v>
      </c>
      <c r="G193" s="15" t="s">
        <v>12</v>
      </c>
      <c r="N193" s="60"/>
    </row>
    <row r="194" spans="1:14" ht="47.25">
      <c r="A194" s="76">
        <f t="shared" si="3"/>
        <v>4</v>
      </c>
      <c r="B194" s="15" t="s">
        <v>78</v>
      </c>
      <c r="C194" s="15" t="s">
        <v>160</v>
      </c>
      <c r="D194" s="62" t="s">
        <v>77</v>
      </c>
      <c r="E194" s="36">
        <v>14.5</v>
      </c>
      <c r="F194" s="15" t="s">
        <v>1</v>
      </c>
      <c r="G194" s="15" t="s">
        <v>42</v>
      </c>
      <c r="N194" s="60"/>
    </row>
    <row r="195" spans="1:14" ht="47.25">
      <c r="A195" s="76">
        <f t="shared" si="3"/>
        <v>5</v>
      </c>
      <c r="B195" s="15" t="s">
        <v>122</v>
      </c>
      <c r="C195" s="15"/>
      <c r="D195" s="63" t="s">
        <v>118</v>
      </c>
      <c r="E195" s="36">
        <v>18</v>
      </c>
      <c r="F195" s="15" t="s">
        <v>121</v>
      </c>
      <c r="G195" s="15" t="s">
        <v>42</v>
      </c>
      <c r="N195" s="60"/>
    </row>
    <row r="196" spans="1:14" ht="63">
      <c r="A196" s="76">
        <f t="shared" si="3"/>
        <v>6</v>
      </c>
      <c r="B196" s="15" t="s">
        <v>234</v>
      </c>
      <c r="C196" s="15"/>
      <c r="D196" s="64"/>
      <c r="E196" s="36">
        <v>3.9</v>
      </c>
      <c r="F196" s="15" t="s">
        <v>1</v>
      </c>
      <c r="G196" s="15" t="s">
        <v>42</v>
      </c>
      <c r="N196" s="60"/>
    </row>
    <row r="197" spans="1:14" ht="63">
      <c r="A197" s="76">
        <f t="shared" si="3"/>
        <v>7</v>
      </c>
      <c r="B197" s="15" t="s">
        <v>179</v>
      </c>
      <c r="C197" s="15" t="s">
        <v>180</v>
      </c>
      <c r="D197" s="62" t="s">
        <v>11</v>
      </c>
      <c r="E197" s="15">
        <v>54.1</v>
      </c>
      <c r="F197" s="15" t="s">
        <v>1</v>
      </c>
      <c r="G197" s="15" t="s">
        <v>12</v>
      </c>
      <c r="N197" s="2"/>
    </row>
    <row r="198" spans="1:14" ht="47.25">
      <c r="A198" s="76">
        <f t="shared" si="3"/>
        <v>8</v>
      </c>
      <c r="B198" s="15" t="s">
        <v>90</v>
      </c>
      <c r="C198" s="15"/>
      <c r="D198" s="62" t="s">
        <v>89</v>
      </c>
      <c r="E198" s="36">
        <v>78.4</v>
      </c>
      <c r="F198" s="15" t="s">
        <v>1</v>
      </c>
      <c r="G198" s="15" t="s">
        <v>42</v>
      </c>
      <c r="N198" s="60"/>
    </row>
    <row r="199" spans="1:14" ht="47.25">
      <c r="A199" s="76">
        <f t="shared" si="3"/>
        <v>9</v>
      </c>
      <c r="B199" s="15" t="s">
        <v>67</v>
      </c>
      <c r="C199" s="15" t="s">
        <v>181</v>
      </c>
      <c r="D199" s="63" t="s">
        <v>63</v>
      </c>
      <c r="E199" s="15">
        <v>0.0016</v>
      </c>
      <c r="F199" s="15" t="s">
        <v>1</v>
      </c>
      <c r="G199" s="15" t="s">
        <v>132</v>
      </c>
      <c r="N199" s="2"/>
    </row>
    <row r="200" spans="1:14" ht="47.25">
      <c r="A200" s="76">
        <f t="shared" si="3"/>
        <v>10</v>
      </c>
      <c r="B200" s="15" t="s">
        <v>67</v>
      </c>
      <c r="C200" s="15" t="s">
        <v>181</v>
      </c>
      <c r="D200" s="64"/>
      <c r="E200" s="15">
        <v>0.0016</v>
      </c>
      <c r="F200" s="15" t="s">
        <v>1</v>
      </c>
      <c r="G200" s="15" t="s">
        <v>133</v>
      </c>
      <c r="N200" s="2"/>
    </row>
    <row r="201" spans="1:14" ht="47.25">
      <c r="A201" s="76">
        <f t="shared" si="3"/>
        <v>11</v>
      </c>
      <c r="B201" s="15" t="s">
        <v>141</v>
      </c>
      <c r="C201" s="15" t="s">
        <v>165</v>
      </c>
      <c r="D201" s="62" t="s">
        <v>128</v>
      </c>
      <c r="E201" s="36">
        <v>0.0314</v>
      </c>
      <c r="F201" s="15" t="s">
        <v>4</v>
      </c>
      <c r="G201" s="15" t="s">
        <v>140</v>
      </c>
      <c r="N201" s="60"/>
    </row>
    <row r="202" spans="1:14" ht="47.25">
      <c r="A202" s="76">
        <f t="shared" si="3"/>
        <v>12</v>
      </c>
      <c r="B202" s="15" t="s">
        <v>82</v>
      </c>
      <c r="C202" s="15"/>
      <c r="D202" s="63" t="s">
        <v>81</v>
      </c>
      <c r="E202" s="36">
        <v>15</v>
      </c>
      <c r="F202" s="15" t="s">
        <v>1</v>
      </c>
      <c r="G202" s="15" t="s">
        <v>42</v>
      </c>
      <c r="N202" s="60"/>
    </row>
    <row r="203" spans="1:14" ht="47.25">
      <c r="A203" s="76">
        <f t="shared" si="3"/>
        <v>13</v>
      </c>
      <c r="B203" s="15" t="s">
        <v>84</v>
      </c>
      <c r="C203" s="15" t="s">
        <v>166</v>
      </c>
      <c r="D203" s="64"/>
      <c r="E203" s="36">
        <v>0.15</v>
      </c>
      <c r="F203" s="15" t="s">
        <v>83</v>
      </c>
      <c r="G203" s="15" t="s">
        <v>42</v>
      </c>
      <c r="N203" s="60"/>
    </row>
    <row r="204" spans="1:14" ht="47.25">
      <c r="A204" s="76">
        <f t="shared" si="3"/>
        <v>14</v>
      </c>
      <c r="B204" s="15" t="s">
        <v>59</v>
      </c>
      <c r="C204" s="15" t="s">
        <v>165</v>
      </c>
      <c r="D204" s="62" t="s">
        <v>57</v>
      </c>
      <c r="E204" s="15">
        <v>7.7</v>
      </c>
      <c r="F204" s="15" t="s">
        <v>83</v>
      </c>
      <c r="G204" s="15" t="s">
        <v>58</v>
      </c>
      <c r="N204" s="2"/>
    </row>
    <row r="205" spans="5:8" ht="15.75">
      <c r="E205" s="7"/>
      <c r="F205" s="13">
        <f>SUM(E191:E204)</f>
        <v>206.50459999999998</v>
      </c>
      <c r="H205" s="11"/>
    </row>
    <row r="207" spans="1:7" ht="15.75">
      <c r="A207" s="110" t="s">
        <v>250</v>
      </c>
      <c r="B207" s="110"/>
      <c r="C207" s="110"/>
      <c r="D207" s="110"/>
      <c r="E207" s="110"/>
      <c r="F207" s="110"/>
      <c r="G207" s="110"/>
    </row>
    <row r="208" spans="1:7" ht="31.5">
      <c r="A208" s="76">
        <v>1</v>
      </c>
      <c r="B208" s="15" t="s">
        <v>236</v>
      </c>
      <c r="C208" s="15"/>
      <c r="D208" s="84" t="s">
        <v>235</v>
      </c>
      <c r="E208" s="36">
        <v>2033</v>
      </c>
      <c r="F208" s="15" t="s">
        <v>238</v>
      </c>
      <c r="G208" s="15" t="s">
        <v>237</v>
      </c>
    </row>
    <row r="209" spans="1:7" ht="31.5">
      <c r="A209" s="76">
        <f>A208+1</f>
        <v>2</v>
      </c>
      <c r="B209" s="15" t="s">
        <v>239</v>
      </c>
      <c r="C209" s="15"/>
      <c r="D209" s="84" t="s">
        <v>240</v>
      </c>
      <c r="E209" s="36">
        <v>4172.1</v>
      </c>
      <c r="F209" s="15" t="s">
        <v>4</v>
      </c>
      <c r="G209" s="15" t="s">
        <v>237</v>
      </c>
    </row>
    <row r="210" spans="1:7" ht="31.5">
      <c r="A210" s="76">
        <f>A209+1</f>
        <v>3</v>
      </c>
      <c r="B210" s="15" t="s">
        <v>241</v>
      </c>
      <c r="C210" s="15"/>
      <c r="D210" s="62" t="s">
        <v>242</v>
      </c>
      <c r="E210" s="15">
        <v>26600</v>
      </c>
      <c r="F210" s="15" t="s">
        <v>4</v>
      </c>
      <c r="G210" s="15" t="s">
        <v>237</v>
      </c>
    </row>
    <row r="211" ht="15.75">
      <c r="F211" s="13">
        <f>SUM(E208:E210)</f>
        <v>32805.1</v>
      </c>
    </row>
    <row r="212" ht="15.75">
      <c r="F212" s="13"/>
    </row>
    <row r="214" ht="15.75">
      <c r="F214" s="13"/>
    </row>
    <row r="215" spans="1:7" ht="15.75">
      <c r="A215" s="67"/>
      <c r="B215" s="68"/>
      <c r="C215" s="68"/>
      <c r="D215" s="68"/>
      <c r="E215" s="69"/>
      <c r="F215" s="74" t="s">
        <v>228</v>
      </c>
      <c r="G215" s="75" t="s">
        <v>229</v>
      </c>
    </row>
    <row r="216" spans="1:7" s="9" customFormat="1" ht="15.75">
      <c r="A216" s="70" t="s">
        <v>216</v>
      </c>
      <c r="B216" s="66"/>
      <c r="C216" s="66"/>
      <c r="D216" s="66"/>
      <c r="E216" s="71"/>
      <c r="F216" s="87">
        <f>D186+A204+A210</f>
        <v>157</v>
      </c>
      <c r="G216" s="85">
        <f>E186+F205+F211</f>
        <v>66156.84244</v>
      </c>
    </row>
    <row r="217" spans="1:7" ht="15.75">
      <c r="A217" s="72"/>
      <c r="B217" s="73"/>
      <c r="C217" s="73"/>
      <c r="D217" s="73"/>
      <c r="E217" s="73"/>
      <c r="F217" s="88"/>
      <c r="G217" s="86"/>
    </row>
    <row r="218" spans="6:7" ht="15.75">
      <c r="F218" s="80"/>
      <c r="G218" s="81"/>
    </row>
    <row r="220" spans="1:7" ht="15.75">
      <c r="A220" s="5" t="s">
        <v>243</v>
      </c>
      <c r="D220" s="83">
        <v>2906900</v>
      </c>
      <c r="E220" s="82" t="s">
        <v>244</v>
      </c>
      <c r="F220" s="80">
        <f>G216*100/D220</f>
        <v>2.27585546252021</v>
      </c>
      <c r="G220" s="81"/>
    </row>
  </sheetData>
  <sheetProtection/>
  <mergeCells count="185">
    <mergeCell ref="F162:G162"/>
    <mergeCell ref="F172:G172"/>
    <mergeCell ref="F170:G170"/>
    <mergeCell ref="F171:G171"/>
    <mergeCell ref="G216:G217"/>
    <mergeCell ref="F216:F217"/>
    <mergeCell ref="F173:G173"/>
    <mergeCell ref="F174:G174"/>
    <mergeCell ref="F181:G181"/>
    <mergeCell ref="F180:G180"/>
    <mergeCell ref="F179:G179"/>
    <mergeCell ref="F157:G157"/>
    <mergeCell ref="F161:G161"/>
    <mergeCell ref="F158:G158"/>
    <mergeCell ref="F159:G159"/>
    <mergeCell ref="F160:G160"/>
    <mergeCell ref="F153:G153"/>
    <mergeCell ref="F154:G154"/>
    <mergeCell ref="F155:G155"/>
    <mergeCell ref="F156:G156"/>
    <mergeCell ref="F149:G149"/>
    <mergeCell ref="F150:G150"/>
    <mergeCell ref="F151:G151"/>
    <mergeCell ref="F152:G152"/>
    <mergeCell ref="F144:G144"/>
    <mergeCell ref="F145:G145"/>
    <mergeCell ref="F147:G147"/>
    <mergeCell ref="F148:G148"/>
    <mergeCell ref="F140:G140"/>
    <mergeCell ref="F141:G141"/>
    <mergeCell ref="F142:G142"/>
    <mergeCell ref="F143:G143"/>
    <mergeCell ref="F136:G136"/>
    <mergeCell ref="F137:G137"/>
    <mergeCell ref="F138:G138"/>
    <mergeCell ref="F139:G139"/>
    <mergeCell ref="F132:G132"/>
    <mergeCell ref="F133:G133"/>
    <mergeCell ref="F134:G134"/>
    <mergeCell ref="F135:G135"/>
    <mergeCell ref="A207:G207"/>
    <mergeCell ref="F127:G127"/>
    <mergeCell ref="F128:G128"/>
    <mergeCell ref="F129:G129"/>
    <mergeCell ref="F130:G130"/>
    <mergeCell ref="F131:G131"/>
    <mergeCell ref="F190:G190"/>
    <mergeCell ref="D153:D154"/>
    <mergeCell ref="D132:D150"/>
    <mergeCell ref="B176:D176"/>
    <mergeCell ref="F126:G126"/>
    <mergeCell ref="F116:G116"/>
    <mergeCell ref="F117:G117"/>
    <mergeCell ref="F118:G118"/>
    <mergeCell ref="F119:G119"/>
    <mergeCell ref="F120:G120"/>
    <mergeCell ref="F122:G122"/>
    <mergeCell ref="F123:G123"/>
    <mergeCell ref="F124:G124"/>
    <mergeCell ref="F125:G125"/>
    <mergeCell ref="F108:G108"/>
    <mergeCell ref="F109:G109"/>
    <mergeCell ref="F121:G121"/>
    <mergeCell ref="F110:G110"/>
    <mergeCell ref="F111:G111"/>
    <mergeCell ref="F112:G112"/>
    <mergeCell ref="F113:G113"/>
    <mergeCell ref="F114:G114"/>
    <mergeCell ref="F115:G115"/>
    <mergeCell ref="F104:G104"/>
    <mergeCell ref="F105:G105"/>
    <mergeCell ref="F106:G106"/>
    <mergeCell ref="F107:G107"/>
    <mergeCell ref="F84:G84"/>
    <mergeCell ref="F85:G85"/>
    <mergeCell ref="F86:G86"/>
    <mergeCell ref="F88:G88"/>
    <mergeCell ref="F87:G87"/>
    <mergeCell ref="F80:G80"/>
    <mergeCell ref="F81:G81"/>
    <mergeCell ref="F82:G82"/>
    <mergeCell ref="F83:G83"/>
    <mergeCell ref="F78:G78"/>
    <mergeCell ref="F77:G77"/>
    <mergeCell ref="F79:G79"/>
    <mergeCell ref="F72:G72"/>
    <mergeCell ref="F73:G73"/>
    <mergeCell ref="F74:G74"/>
    <mergeCell ref="F75:G75"/>
    <mergeCell ref="F76:G76"/>
    <mergeCell ref="F58:G58"/>
    <mergeCell ref="F64:G64"/>
    <mergeCell ref="F65:G65"/>
    <mergeCell ref="F71:G71"/>
    <mergeCell ref="F54:G54"/>
    <mergeCell ref="F55:G55"/>
    <mergeCell ref="F56:G56"/>
    <mergeCell ref="F57:G57"/>
    <mergeCell ref="F48:G48"/>
    <mergeCell ref="F51:G51"/>
    <mergeCell ref="F52:G52"/>
    <mergeCell ref="F53:G53"/>
    <mergeCell ref="F44:G44"/>
    <mergeCell ref="F45:G45"/>
    <mergeCell ref="F46:G46"/>
    <mergeCell ref="F47:G47"/>
    <mergeCell ref="F40:G40"/>
    <mergeCell ref="F41:G41"/>
    <mergeCell ref="F42:G42"/>
    <mergeCell ref="F43:G43"/>
    <mergeCell ref="F10:G10"/>
    <mergeCell ref="F11:G11"/>
    <mergeCell ref="F22:G22"/>
    <mergeCell ref="F23:G23"/>
    <mergeCell ref="F5:G5"/>
    <mergeCell ref="F6:G6"/>
    <mergeCell ref="F7:G7"/>
    <mergeCell ref="F8:G8"/>
    <mergeCell ref="F12:G12"/>
    <mergeCell ref="F13:G13"/>
    <mergeCell ref="F18:G18"/>
    <mergeCell ref="D155:D157"/>
    <mergeCell ref="D151:D152"/>
    <mergeCell ref="D120:D126"/>
    <mergeCell ref="F24:G24"/>
    <mergeCell ref="F25:G25"/>
    <mergeCell ref="F26:G26"/>
    <mergeCell ref="F27:G27"/>
    <mergeCell ref="D85:D86"/>
    <mergeCell ref="D88:D90"/>
    <mergeCell ref="A100:F101"/>
    <mergeCell ref="D104:D106"/>
    <mergeCell ref="A98:E99"/>
    <mergeCell ref="F103:G103"/>
    <mergeCell ref="F91:G91"/>
    <mergeCell ref="A95:B95"/>
    <mergeCell ref="F89:G89"/>
    <mergeCell ref="F90:G90"/>
    <mergeCell ref="D83:D84"/>
    <mergeCell ref="D77:D78"/>
    <mergeCell ref="D32:D33"/>
    <mergeCell ref="D12:D14"/>
    <mergeCell ref="D72:D75"/>
    <mergeCell ref="A68:E70"/>
    <mergeCell ref="A61:E63"/>
    <mergeCell ref="D52:D54"/>
    <mergeCell ref="D56:D58"/>
    <mergeCell ref="F19:G19"/>
    <mergeCell ref="F20:G20"/>
    <mergeCell ref="F21:G21"/>
    <mergeCell ref="D80:D82"/>
    <mergeCell ref="F28:G28"/>
    <mergeCell ref="F29:G29"/>
    <mergeCell ref="F30:G30"/>
    <mergeCell ref="F31:G31"/>
    <mergeCell ref="F32:G32"/>
    <mergeCell ref="F33:G33"/>
    <mergeCell ref="D107:D113"/>
    <mergeCell ref="D114:D117"/>
    <mergeCell ref="D118:D119"/>
    <mergeCell ref="B1:G1"/>
    <mergeCell ref="B3:G3"/>
    <mergeCell ref="D5:D6"/>
    <mergeCell ref="D8:D11"/>
    <mergeCell ref="D25:D28"/>
    <mergeCell ref="D30:D31"/>
    <mergeCell ref="F4:G4"/>
    <mergeCell ref="B183:D183"/>
    <mergeCell ref="D158:D159"/>
    <mergeCell ref="D128:D129"/>
    <mergeCell ref="D130:D131"/>
    <mergeCell ref="B177:E178"/>
    <mergeCell ref="D161:D162"/>
    <mergeCell ref="B168:E169"/>
    <mergeCell ref="D171:D172"/>
    <mergeCell ref="D192:D193"/>
    <mergeCell ref="F14:G14"/>
    <mergeCell ref="F15:G15"/>
    <mergeCell ref="F16:G16"/>
    <mergeCell ref="F17:G17"/>
    <mergeCell ref="D15:D16"/>
    <mergeCell ref="D17:D23"/>
    <mergeCell ref="D41:D51"/>
    <mergeCell ref="D34:D36"/>
    <mergeCell ref="D37:D39"/>
  </mergeCells>
  <printOptions horizontalCentered="1"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94" r:id="rId1"/>
  <rowBreaks count="8" manualBreakCount="8">
    <brk id="24" max="6" man="1"/>
    <brk id="51" max="6" man="1"/>
    <brk id="81" max="6" man="1"/>
    <brk id="106" max="6" man="1"/>
    <brk id="119" max="6" man="1"/>
    <brk id="132" max="6" man="1"/>
    <brk id="159" max="6" man="1"/>
    <brk id="1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grinchik</cp:lastModifiedBy>
  <cp:lastPrinted>2013-01-05T05:21:43Z</cp:lastPrinted>
  <dcterms:created xsi:type="dcterms:W3CDTF">2006-01-23T08:08:26Z</dcterms:created>
  <dcterms:modified xsi:type="dcterms:W3CDTF">2013-02-11T09:34:47Z</dcterms:modified>
  <cp:category/>
  <cp:version/>
  <cp:contentType/>
  <cp:contentStatus/>
</cp:coreProperties>
</file>