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115" activeTab="2"/>
  </bookViews>
  <sheets>
    <sheet name="Зак. местные" sheetId="1" r:id="rId1"/>
    <sheet name="Пам. местные" sheetId="2" r:id="rId2"/>
    <sheet name="Зак. респ." sheetId="3" r:id="rId3"/>
    <sheet name="Пам. респ." sheetId="4" r:id="rId4"/>
    <sheet name="ООПТ области" sheetId="5" r:id="rId5"/>
  </sheets>
  <definedNames>
    <definedName name="_xlnm.Print_Titles" localSheetId="0">'Зак. местные'!$3:$3</definedName>
    <definedName name="_xlnm.Print_Titles" localSheetId="2">'Зак. респ.'!$3:$3</definedName>
    <definedName name="_xlnm.Print_Titles" localSheetId="1">'Пам. местные'!$3:$3</definedName>
    <definedName name="_xlnm.Print_Titles" localSheetId="3">'Пам. респ.'!$3:$3</definedName>
  </definedNames>
  <calcPr fullCalcOnLoad="1"/>
</workbook>
</file>

<file path=xl/sharedStrings.xml><?xml version="1.0" encoding="utf-8"?>
<sst xmlns="http://schemas.openxmlformats.org/spreadsheetml/2006/main" count="532" uniqueCount="354">
  <si>
    <t>№ п/п</t>
  </si>
  <si>
    <t>Район местоположения</t>
  </si>
  <si>
    <t>Наименование заказника</t>
  </si>
  <si>
    <t>Площадь, га</t>
  </si>
  <si>
    <t>Всего по области</t>
  </si>
  <si>
    <t>Биологические</t>
  </si>
  <si>
    <t>Столинский</t>
  </si>
  <si>
    <t xml:space="preserve">«Морочно» </t>
  </si>
  <si>
    <t>Брестский</t>
  </si>
  <si>
    <t>«Брестский»</t>
  </si>
  <si>
    <t>«Барбастелла»</t>
  </si>
  <si>
    <t>Жабинковский</t>
  </si>
  <si>
    <t xml:space="preserve"> «Непокойчицы» </t>
  </si>
  <si>
    <t>Ивановский</t>
  </si>
  <si>
    <t>«Завишье»</t>
  </si>
  <si>
    <t xml:space="preserve"> «Оброво» </t>
  </si>
  <si>
    <t>Ивацевичский</t>
  </si>
  <si>
    <t xml:space="preserve"> «Большой Яминец»</t>
  </si>
  <si>
    <t>«Борецкий»</t>
  </si>
  <si>
    <t>Каменецкий</t>
  </si>
  <si>
    <t>«Тростяница»</t>
  </si>
  <si>
    <t xml:space="preserve"> «Долбнево» </t>
  </si>
  <si>
    <t>Кобринский</t>
  </si>
  <si>
    <t>«Дивин - Великий Лес»</t>
  </si>
  <si>
    <t>Ляховичский</t>
  </si>
  <si>
    <t xml:space="preserve">«Липск» </t>
  </si>
  <si>
    <t>Малоритский</t>
  </si>
  <si>
    <t xml:space="preserve"> «Гусак» </t>
  </si>
  <si>
    <t>«Хмелевка»</t>
  </si>
  <si>
    <t>"Ореховский"</t>
  </si>
  <si>
    <t>Пинский</t>
  </si>
  <si>
    <t xml:space="preserve"> «Ступское»</t>
  </si>
  <si>
    <t xml:space="preserve"> «Изин»</t>
  </si>
  <si>
    <t xml:space="preserve"> «Ермаки»</t>
  </si>
  <si>
    <t>«Кончицы»</t>
  </si>
  <si>
    <t>Пружанский</t>
  </si>
  <si>
    <t xml:space="preserve"> «Выдренка»</t>
  </si>
  <si>
    <t>Гидрологические</t>
  </si>
  <si>
    <t xml:space="preserve"> </t>
  </si>
  <si>
    <t>«Зельвянка»</t>
  </si>
  <si>
    <t>«Ель»</t>
  </si>
  <si>
    <t>«Цыгане»</t>
  </si>
  <si>
    <t xml:space="preserve">«Лагоня» </t>
  </si>
  <si>
    <t>Ландшафтные</t>
  </si>
  <si>
    <t>«Бугский»</t>
  </si>
  <si>
    <t>«Гривда»</t>
  </si>
  <si>
    <t>«Ворохово»</t>
  </si>
  <si>
    <t>Район</t>
  </si>
  <si>
    <t>Наименование охраняемого объекта</t>
  </si>
  <si>
    <t>Местонахождение</t>
  </si>
  <si>
    <t>Барановичский</t>
  </si>
  <si>
    <t>д. Крошин, 1905-1907 г.г. пейзажный парк характерен качественным древостоем</t>
  </si>
  <si>
    <t>д. Ястрембель, конец Х1Х в. сохранился усадебный дом и водоём.</t>
  </si>
  <si>
    <t>Парк «Тугановичский»</t>
  </si>
  <si>
    <t>д. Карчево, ХV11 в.</t>
  </si>
  <si>
    <t>д. Вольно</t>
  </si>
  <si>
    <t>д. В. Чернихово</t>
  </si>
  <si>
    <t>Родник «Тартаки»</t>
  </si>
  <si>
    <t>Барановичский лесхоз, вблизи д.Тартаки Леснянского сельисполкома</t>
  </si>
  <si>
    <t>Родник «Ясенец»</t>
  </si>
  <si>
    <t>Земли СПК «Рервечский», д.Ясенец</t>
  </si>
  <si>
    <t>Березовский</t>
  </si>
  <si>
    <t>Старинный  парк «Старые Пески»</t>
  </si>
  <si>
    <t>д. Пески, ХV11 век образец усадебно парковой архитектуры, сохранился усадебный дом и выездная рама</t>
  </si>
  <si>
    <t>Старинный   парк «Сигневичи-2»</t>
  </si>
  <si>
    <t>д. Сигневичи небольшой парк с произрастающими экзотами</t>
  </si>
  <si>
    <t>Старинный парк г. Береза</t>
  </si>
  <si>
    <t>г. Береза, 1865 г.одно из лучших местонахождений боярышника мягковатого</t>
  </si>
  <si>
    <t>Старинный парк «Габрилево»</t>
  </si>
  <si>
    <t>Земли агрофирмы «Малеч»</t>
  </si>
  <si>
    <t>г.Брест</t>
  </si>
  <si>
    <t>Дуб черешчатый</t>
  </si>
  <si>
    <t>г. Брест, ул . Ленина,11 Возраст 85 лет</t>
  </si>
  <si>
    <t>Бук лесной</t>
  </si>
  <si>
    <t>г. Брест, сад №16, ул.Комсомольская. Возраст-80 лет,</t>
  </si>
  <si>
    <t>Плющ обыкновенный</t>
  </si>
  <si>
    <t>г.Брест, кладбище «Тришин» Возраст 80 лет</t>
  </si>
  <si>
    <t>Вишня птичья</t>
  </si>
  <si>
    <t>г. Брест, сад №16, ул.Комсомольская.Возраст-80 лет,</t>
  </si>
  <si>
    <t>Ганцевичский</t>
  </si>
  <si>
    <t>Сосна Веймутова</t>
  </si>
  <si>
    <t>Ганцевичский лесхоз, Кругловичское лесничество, кв.64. 10 сосен, возраст - 60 лет, высота-20м.</t>
  </si>
  <si>
    <t>Старинный  парк «Атечизна»</t>
  </si>
  <si>
    <t>п. Ленинский, 1800 г. парк сильно одичал произрастает робиния псевдоакация.</t>
  </si>
  <si>
    <t>Старинный парк "Малые Сехновичи" (фр.)</t>
  </si>
  <si>
    <t>д. Малые Сехновичи, сохранились липы, возраст-80 лет</t>
  </si>
  <si>
    <t>Пинский лесхоз, Дружиловичское лесничествово квартал  № 124, выдел 23</t>
  </si>
  <si>
    <t>Бродницкое лесничество квартал  № 1  30 сосен возраст-70 лет, высота-20м.</t>
  </si>
  <si>
    <t>Ивацевичский лесхоз, Добромысльское лесничество.</t>
  </si>
  <si>
    <t>Турнянские чёрные берёзы</t>
  </si>
  <si>
    <t>Калининское лесничество, Телеханский лесхоз</t>
  </si>
  <si>
    <t>Вульковское лесничество Телеханский лесхоз</t>
  </si>
  <si>
    <t>Пойма озера «Бобровичское»</t>
  </si>
  <si>
    <t>Крайское лесничество Телеханский лесхоз</t>
  </si>
  <si>
    <t>Новинское лесничество Телеханский лесхоз</t>
  </si>
  <si>
    <t>д.Волчин, середина XIX века, образец усадебно-парковой архитектуры, сохранился усадебный дом</t>
  </si>
  <si>
    <t>г. Высокое, начало Х1Х в. Образец дворцово-парковой архитектуры, Дендрологический состав разнообразен</t>
  </si>
  <si>
    <t>кладбище д.Верховичи</t>
  </si>
  <si>
    <t>Родник "Тумин"</t>
  </si>
  <si>
    <t>д.Тумин</t>
  </si>
  <si>
    <t>Родник "Белево"</t>
  </si>
  <si>
    <t>д.Белево</t>
  </si>
  <si>
    <t>Родник "Белая"</t>
  </si>
  <si>
    <t>около д.Белая</t>
  </si>
  <si>
    <t>Родник "Ставы"</t>
  </si>
  <si>
    <t>около д. Ставы</t>
  </si>
  <si>
    <t>Угодья Повитьевского лесничества</t>
  </si>
  <si>
    <t>д. Кривошин, середина Х1Х в. Имение графа Потоцкого сохранились три самых старых ясеня в стране.</t>
  </si>
  <si>
    <t>Старинный парк «Великорита»</t>
  </si>
  <si>
    <t>д. Великорита, 1830-1836 г.г.</t>
  </si>
  <si>
    <t>Орлянская дюна</t>
  </si>
  <si>
    <t>д. Гвоздица-Орлянка, ГЛХУ "Брестский лесхоз"</t>
  </si>
  <si>
    <t>Збуражская гряда</t>
  </si>
  <si>
    <t>д. Збураж  колхоз  им. «40 лет БССР», ГЛХУ "Брестский лесхоз"</t>
  </si>
  <si>
    <t>Хотиславская дюна</t>
  </si>
  <si>
    <t>д. Хотислав,ГЛХУ "Брестский лесхоз"</t>
  </si>
  <si>
    <t xml:space="preserve">Гора меловая </t>
  </si>
  <si>
    <t>д. Картин-Збураж.  Малоритское лесничество.</t>
  </si>
  <si>
    <t>д. Перехрестье, земельный участок на месте бывшего здания школы</t>
  </si>
  <si>
    <t>д. Невель, двор клуба и ФАПа</t>
  </si>
  <si>
    <t>Кончицкое лесничество Пинский лесхоз</t>
  </si>
  <si>
    <t>г.п. Ружаны, 1953 г. произрастает около 20 экзотических деревьев</t>
  </si>
  <si>
    <t>г. Пружаны, середина Х1Х в. представляет стиль пейзажных парков периода эклектики</t>
  </si>
  <si>
    <t>д. Бережное, 1887 г. имеет хороший древостой в т.ч.20 интродуцентов</t>
  </si>
  <si>
    <t>Парк  «Нижне- Теребежовский"</t>
  </si>
  <si>
    <t>д. Н.-Теребежов.</t>
  </si>
  <si>
    <t>Два дуба черешчатых "Речицкие"</t>
  </si>
  <si>
    <t>р.п.Речица</t>
  </si>
  <si>
    <t>угодья Ужовского л-ва ГЛХУ "Малоритский лесхоз"</t>
  </si>
  <si>
    <t>Год создания</t>
  </si>
  <si>
    <t>Национальные парки</t>
  </si>
  <si>
    <t>Национальный парк  «Беловежская пуща»</t>
  </si>
  <si>
    <t xml:space="preserve">Каменецкий </t>
  </si>
  <si>
    <t>Заказники республиканского значения</t>
  </si>
  <si>
    <t>Простырь</t>
  </si>
  <si>
    <t>Стронга</t>
  </si>
  <si>
    <t>Ольманские болота</t>
  </si>
  <si>
    <t>Средняя Припять</t>
  </si>
  <si>
    <t>Лунинецкий</t>
  </si>
  <si>
    <t>Прибужское Полесье</t>
  </si>
  <si>
    <t>Радостовский</t>
  </si>
  <si>
    <t>Дрогичинский</t>
  </si>
  <si>
    <t>Постановление СМ РБ  от 27.12.2007 № 1833</t>
  </si>
  <si>
    <t>Званец</t>
  </si>
  <si>
    <t>Выгонощанское</t>
  </si>
  <si>
    <t>Борский</t>
  </si>
  <si>
    <t>Еловский</t>
  </si>
  <si>
    <t>Ружанская пуща</t>
  </si>
  <si>
    <t>Луково</t>
  </si>
  <si>
    <t>Тырвовичи</t>
  </si>
  <si>
    <t>Лунинский</t>
  </si>
  <si>
    <t>Бусловка</t>
  </si>
  <si>
    <t>Споровский</t>
  </si>
  <si>
    <t>Подвеликий  мох</t>
  </si>
  <si>
    <t>Пинский, Столинский</t>
  </si>
  <si>
    <t xml:space="preserve">Дата и номер постановления о создании </t>
  </si>
  <si>
    <t>Ботанические</t>
  </si>
  <si>
    <t>Дубы пирамидальные «Барановичские»</t>
  </si>
  <si>
    <t>В сквере на пересечении улицы Комсомольская и улицы Минина и Пожарского города Барановичи, среди посадок дуба, тополя, акации белой и каштана в 4,5 метра от ул. Комсомольская</t>
  </si>
  <si>
    <t>Постановление Минприроды РБ от 26.04.2007 № 40</t>
  </si>
  <si>
    <t>Дубы-близнецы «Тугановичские»</t>
  </si>
  <si>
    <t>В старинном парке «Тугановичи», расположенном на расстоянии 0,5 километра от окраины деревни Карчево</t>
  </si>
  <si>
    <t>Насаждение лиственницы европейской «Молчадское»</t>
  </si>
  <si>
    <t>В 3 километрах на северо-восток от деревни Молчадь, выдел 6 квартала №22 Молчадского лесничества Государственного лесохозяйственного учреждения «Барановичский лесхоз»</t>
  </si>
  <si>
    <t>Постановление  Минприроды РБ от 05.05.2007 № 41</t>
  </si>
  <si>
    <t>Ели обыкновенные змеевидной формы «Брестские»</t>
  </si>
  <si>
    <t>В западной части Брестского парка культуры и отдыха на участке совместно с другими деревьями ели распространенных форм. Вся группа деревьев огорожена металлическим забором. Расположение елей змеевидной формы: от юго-западного угла ограды до дерева № 1 – 7,3 метра, до дерева № 2 – 6,3 метра, расстояние между деревьями 4,5 метра</t>
  </si>
  <si>
    <t>Буки лесные пурпурные «Лютинские»</t>
  </si>
  <si>
    <t>В деревне Люта, на территории Лютинской школы-интерната, экземпляр бука №1 находится на расстоянии 300 метров от корпуса школы-интерната в юго-восточном направлении, за зданием мастерских, экземпляр бука №2 находится во дворе школы- интерната в 10 метрах от здания</t>
  </si>
  <si>
    <t>Островные ельники «Меднянские»</t>
  </si>
  <si>
    <t>На расстоянии 2 километров на восток от озера Рогознянское: выделы 8,12 квартала №110, выделы 1,8,11 квартала №111, выделы 6,7,13 квартала №112, выдел 12 квартала №132, выдел 2 квартала №133 и выделы 9,10 квартала №157 Меднянского лесничества Государственного лесохозяйственного учреждения «Брестский лесхоз»; на расстоянии 1,5 километров на северо-восток от станции Дубица: выделы 2,13 квартала №240 и выдел 3 квартала № 262 Меднянского лесничества Государственного лесохозяйственного учреждения «Брестский лесхоз»</t>
  </si>
  <si>
    <t>Кария овальная  «Брашевичская»</t>
  </si>
  <si>
    <t xml:space="preserve">В саду за административным зданием Брашевичского лесничества Дрогичинского лесхоза, выдел 8 квартала № 102 Брашевичского лесничества Государственного лесохозяйственного учреждения «Дрогичинский лесхоз» </t>
  </si>
  <si>
    <t>Дуб-великан «Атечизненский»</t>
  </si>
  <si>
    <t>В старинном парке «Атечизна», расположенном в северо-западном направлении от  поселка Ленинский, в 300 метрах от автомагистрали М1/Е30 (Брест-Минск-граница Российской Федерации), расположен на открытом месте, в 9 метрах от бетонного забора спиртзавода</t>
  </si>
  <si>
    <t>Дуб черешчатый «Петровичский»-1</t>
  </si>
  <si>
    <t>В деревне Петровичи, в 12 метрах от центральной улицы поселка, во дворе дома №2 на открытом месте</t>
  </si>
  <si>
    <t>Дуб черешчатый «Петровичский»-2</t>
  </si>
  <si>
    <t>В деревне Петровичи, на лужайке в 20 метрах от улицы поселка, между клубом и жилым домом</t>
  </si>
  <si>
    <t>Сосна Веймутова «Жабинковская»</t>
  </si>
  <si>
    <t>В 1,5 километра на север от деревни Здитово</t>
  </si>
  <si>
    <t>Насаждение карельской березы «Калининское»</t>
  </si>
  <si>
    <t>В 2.5 километра в северо-западном направлении от деревни Глинная; выделы 30,33,34 квартала №41, выделы 34,52,54,56,57 квартала №58, выделы 28-31 и 34 квартала №64 Калининского лесничества Государственного лесохозяйственного учреждения «Телеханский лесхоз»</t>
  </si>
  <si>
    <t>Постановление Минприроды РБ от 05.05.2007 № 41</t>
  </si>
  <si>
    <t>Чистая дубрава «Борецкая»</t>
  </si>
  <si>
    <t>В 1 километре от деревни Кушнеры, в 200 метрах на запад от здания Борецкого лесничества, выдел 7 квартала №182 Борецкого лесничества Государственного лесохозяйственного учреждения «Ивацевичский лесхоз»</t>
  </si>
  <si>
    <t>Дуб пирамидальный «Высоковский»</t>
  </si>
  <si>
    <t>В парке культуры и отдыха поселка Высокое, на открытом месте в 30 метрах от беговой дорожки стадиона</t>
  </si>
  <si>
    <t>Дуб «Суворовский»</t>
  </si>
  <si>
    <t>В 3 километрах на северо-запад от села Дивин по дороге Дивин - Кобрин, расположен на возвышенном открытом месте</t>
  </si>
  <si>
    <t>Парк имени А. В. Суворова</t>
  </si>
  <si>
    <t>В центре города Кобрина</t>
  </si>
  <si>
    <t>Постановление Минприроды РБ от 16.07.2007 № 72</t>
  </si>
  <si>
    <t>Вековые дубы «Кожангородокские»</t>
  </si>
  <si>
    <t>В деревне Кожан–Городок: дуб № 1 произрастает на приусадебном участке дома 44 по улице Советской, дуб № 2 – в 100 метрах от первого дуба, между птицефабрикой и приусадебным участком</t>
  </si>
  <si>
    <t>Парк «Совейки»</t>
  </si>
  <si>
    <t>На северо-восточной окраине деревни Совейки</t>
  </si>
  <si>
    <t>Буки лесные «Великоритские»</t>
  </si>
  <si>
    <r>
      <t>В деревне Великорита, старинный парк «Великоритский», в дальнем левом углу (азимут 45</t>
    </r>
    <r>
      <rPr>
        <vertAlign val="superscript"/>
        <sz val="10"/>
        <color indexed="8"/>
        <rFont val="Times New Roman"/>
        <family val="1"/>
      </rPr>
      <t>о</t>
    </r>
    <r>
      <rPr>
        <sz val="10"/>
        <color indexed="8"/>
        <rFont val="Times New Roman"/>
        <family val="1"/>
      </rPr>
      <t>) от входа в парк</t>
    </r>
  </si>
  <si>
    <t>Дуб-патриарх «Пожежинский»</t>
  </si>
  <si>
    <t>В 2 километрах западнее деревни Старое Роматово, выдел 6 квартала № 52 Пожежинского лесничества Государственного лесохозяйственного учреждения «Малоритский лесхоз»</t>
  </si>
  <si>
    <t>Царь-дуб «Пожежинский»</t>
  </si>
  <si>
    <t>В 3 километрах восточнее деревни Старое Роматово, выдел 3 квартала № 31 Пожежинского лесничества Государственного лесохозяйственного учреждения «Малоритский лесхоз»</t>
  </si>
  <si>
    <t>Островные ельники «Малоритские»</t>
  </si>
  <si>
    <t>В 4 километрах на юго-восток от деревни Замшаны, выделы 9, 12 квартала №11, выделы 30,32 квартала №18, выделы 12,27 квартала №19, выдел 27 квартала №29, выделы 12,14-16,24,28 квартала №30 и выдел 12 квартала №33 Малоритского лесничества Государственного лесохозяйственного учреждения «Малоритский лесхоз»</t>
  </si>
  <si>
    <t>Островные ельники «Пожежинские»</t>
  </si>
  <si>
    <t>Выделы 19,23,24 квартала №32, выделы 12,21,37,39 квартала №41, выделы 2,7,13,16 квартала №54, выдел 18 квартала №58, выделы 4,7 квартала №71, выделы 3,21 квартала №72, выдел 11 квартала №75, выдел 3 квартала №84, выдел 13 квартала №88, выделы 1,4,10,16 квартала №112, выделы 20,22,26,27 квартала №113, выделы 18,19 квартала №114, выделы 9,18,21,26 квартала №125 Пожежинского лесничества Государственного лесохозяйственного учреждения «Малоритский лесхоз»</t>
  </si>
  <si>
    <t>Парк «Поречье»</t>
  </si>
  <si>
    <t>На западной и северо-западной окраине деревни Поречье</t>
  </si>
  <si>
    <t>Участок культуры сосны Веймутовой</t>
  </si>
  <si>
    <t>Выдел 11 квартала №53 Мокровского лесничества Государственного лесохозяйственного учреждения «Пружанский лесхоз»</t>
  </si>
  <si>
    <t>Пихты кавказские «Маньковичские»</t>
  </si>
  <si>
    <t>В городе Столине на улице Терешковой напротив дома 12а, в 80 метрах на запад от входа в парк «Маньковичи». Дерево №1 (раздвоенное на высоте 1,2 м) произрастает в 2 метрах от дороги, дерево №2 – за забором в огороде, в 5,5 метрах от первого дерева</t>
  </si>
  <si>
    <t>Парк «Маньковичский»</t>
  </si>
  <si>
    <t>На юго-восточной окраине города Столина</t>
  </si>
  <si>
    <t>Геологические</t>
  </si>
  <si>
    <t xml:space="preserve">Барановичский </t>
  </si>
  <si>
    <t>Валун «Камень Филаретов»</t>
  </si>
  <si>
    <t>В 0,95 километра на северо-запад от улицы имени А.Мицкевича деревни Карчево</t>
  </si>
  <si>
    <t>Постановление Минприроды РБ от 31.07.2006 № 48</t>
  </si>
  <si>
    <t xml:space="preserve">Валун «Большой камень» питемский </t>
  </si>
  <si>
    <t>В 5 километрах на юго-запад от сельского совета деревни Гвозница, в 15 километрах на запад от города Малорита  и в 2,5 километра на юг-юго-запад от деревни Богуславка, выдел 7 квартала № 154 Гвозницкого лесничества Государственного лесохозяйственного учреждения «Малоритский лесхоз»</t>
  </si>
  <si>
    <t>Постановление Минприроды РБ от 18.03.2008 № 22</t>
  </si>
  <si>
    <t>Валун «Чертов камень» хмелевский</t>
  </si>
  <si>
    <t>В 8 километрах на юго-запад от сельского совета деревни Гвозница и в 17,5 километра на юго-запад от города Малорита, северная окраина деревни Хмелевка, выдел 54 квартала № 155 Гвозницкого лесничества Государственного лесохозяйственного учреждения «Малоритский лесхоз»</t>
  </si>
  <si>
    <t>Дюна «Мокранская»</t>
  </si>
  <si>
    <t>В 14 километрах на юго-восток от центра города Малорита, в 1,5 на юг от деревни Мокраны по дороге Мокраны – урочище Загорье, кварталы № 71, 72 Ужовского лесничества Государственного лесохозяйственного учреждения «Малоритский лесхоз»</t>
  </si>
  <si>
    <t>Итого</t>
  </si>
  <si>
    <t>Заказники республиканские</t>
  </si>
  <si>
    <t>Заказники местные</t>
  </si>
  <si>
    <t>Памятники республиканские</t>
  </si>
  <si>
    <t>Памятники местные</t>
  </si>
  <si>
    <t>Национальный парк</t>
  </si>
  <si>
    <t>ООПТ области</t>
  </si>
  <si>
    <t>площадь</t>
  </si>
  <si>
    <t>к-во</t>
  </si>
  <si>
    <t>Площадь области, тыс. га</t>
  </si>
  <si>
    <t>Процент ООПТ</t>
  </si>
  <si>
    <t>Указ Президента Республики Беларусь от 27.09.2004 № 460 Указ Президента Республики Беларусь от 09.02.2012 № 59</t>
  </si>
  <si>
    <t>д. Хотислав в 20метрах от дома № 11 по ул. Комсомольской</t>
  </si>
  <si>
    <t>%</t>
  </si>
  <si>
    <t xml:space="preserve">Перечень национальных парков и заказников республиканского значения, расположенных на территории  Брестской области </t>
  </si>
  <si>
    <t>Номер и дата постановления об образовании, преобразовании особо охраняемой природной территории</t>
  </si>
  <si>
    <t xml:space="preserve">Памятники природы республиканского  значения, расположенные на территории  Брестской области </t>
  </si>
  <si>
    <t>Площадь, м2</t>
  </si>
  <si>
    <t>Постановление СМ РБ  от 28.02.1994 № 115. Постановление СМ РБ  от 12.11.2008 № 1697.       Постановление СМ РБ  от 02.12.2011 № 1642</t>
  </si>
  <si>
    <t>Постановление СМ РБ  от 26.10.1998 № 1634</t>
  </si>
  <si>
    <t xml:space="preserve">Постановление СМ РБ  от 12.11.1998 № 1737 </t>
  </si>
  <si>
    <t xml:space="preserve">Постановление СМ РБ  от 19.07.1999 № 1105 </t>
  </si>
  <si>
    <t>Постановление СМ РБ  от 30.05.2003 № 736</t>
  </si>
  <si>
    <t>Постановление СМ  БССР от 21.02.1986 № 252,  Постановление  СМ РБ  от 27.12.2007 № 1833</t>
  </si>
  <si>
    <t>Постановление СМ  БССР от 16.08.1979 № 25.  Постановление  СМ РБ  от 27.12.2007 № 1833</t>
  </si>
  <si>
    <t>Постановление СМ  БССР от 16.08.1979 № 252.  Постановление  СМ РБ  от 27.12.2007 № 1833</t>
  </si>
  <si>
    <t>Постановление КМ РБ от 11.04.1996 № 257. Постановление СМ РБ от 01.02.2010 № 130</t>
  </si>
  <si>
    <t>Постановление КМ РБ от 08.09.1994 № 47, от 03.02.1995 № 74                            Постановление СМ РБ  от 16.07.2010 № 1070</t>
  </si>
  <si>
    <t>Постановление СМ  БССР от 26.09.1994 № 93, Постановление СМ РБ  от 05.03.2013 № 145</t>
  </si>
  <si>
    <t xml:space="preserve">Постановление СМ РБ  от 27.02.1997 № 142 </t>
  </si>
  <si>
    <t xml:space="preserve">Постановление СМ РБ  от 12.08.1997 № 1054 </t>
  </si>
  <si>
    <t xml:space="preserve">Постановление СМ  БССР от 15.08.1991 № 315.  Постановление  СМ РБ  от 23.02.1999 № 281  </t>
  </si>
  <si>
    <t xml:space="preserve">Постановление СМ РБ  от 13.12.2005 № 1434 </t>
  </si>
  <si>
    <t>Перечень заказников местного значения, расположенных на территории  Брестской области</t>
  </si>
  <si>
    <t>Решение Брестского РИК от 7.08.2000 №579</t>
  </si>
  <si>
    <t>Решение Ивацевичского РИК от 11.05.2009  № 464</t>
  </si>
  <si>
    <t>Преобразован решением Каменецкого РИК от 03.10.2007 № 1160 (создан решением РИК от 26.11.1992 № 265)</t>
  </si>
  <si>
    <t>Преобразован решением Каменецкого РИК от 13.10.2008 №1085 (создан решением Каменецкого  РИК от 23.12.1982 № 359)</t>
  </si>
  <si>
    <t>Преобразован решением Кобринского РИК от 21.04.2009 № 536 (создан решением Кобринского РИК от 17.12.1997 №504)</t>
  </si>
  <si>
    <t>Преобразован решением Лязовичского РИК от 29.08.2008 № 771 (создан решением Ляховичского РИК от 14.11.1988 № 282)</t>
  </si>
  <si>
    <t>Преобразован решением Малоритского РИК от 29.05.2008 №533 (создан решением Брестского ОИК от 26.12.1995 №488)</t>
  </si>
  <si>
    <t>Решение Малоритского  РИК от 22.02.2011 № 212</t>
  </si>
  <si>
    <t>Преобразован решением Пинского РИК от 24.03.2005 № 157 (создан решением Пинского РИК от 24.11.1992 № 189)</t>
  </si>
  <si>
    <t>Преобразован решением Пинского РИК от 24.03.2005 № 156 (создан решением Пинского РИК от 26.12.1985 № 290)</t>
  </si>
  <si>
    <t>Преобразован решением Пинского РИК от 24.03.2005 № 159 (создан решением Пинского РИК от 25.11.1988 № 190)</t>
  </si>
  <si>
    <t>Создан решением Столинского РИК  от 26.05.2008. № 943</t>
  </si>
  <si>
    <t>Преобразован решением Пружанского РИК от 25.09.2007 № 1713 (создан решением Пружанского  РИК от 16.12.1997 №1453)</t>
  </si>
  <si>
    <t>Информация об объявлении и пребразовании особо охраняемой территории</t>
  </si>
  <si>
    <t>Преобразован решением Пружанского РИК от 01.10.2007 № 1741 (создан решением Пружанского  РИК от 24.12.1990 №321)</t>
  </si>
  <si>
    <t>Решение Ляховичского Совета депутатов от 20.08.1990 № 192</t>
  </si>
  <si>
    <t>Решение Ляховичского РИК от 01.09.2008 № 797</t>
  </si>
  <si>
    <t>Создан решением РИК от 20.12.1999 № 871</t>
  </si>
  <si>
    <t>Преобразован решением  Ивацевичского РИК от 8.04.2008 №343 (создан решением  Ивацевичского РИК от 19.06.1990 № 184)</t>
  </si>
  <si>
    <t>Преобразован решением Каменецкого РИК от 03.10.2007 № 1161 (создан решением Каменецкого РИК от 26.10.1995 № 333)</t>
  </si>
  <si>
    <t xml:space="preserve"> Преобразован решением Брестского РИК от 02.05.2005 № 394  создан решением Брестского РИК                            от 29.08.1995 № 192)</t>
  </si>
  <si>
    <t>Решение Кобринского РИК от 21.04.2009 № 537</t>
  </si>
  <si>
    <t>Решение Ивановского РИК от 20.02.1997 №63</t>
  </si>
  <si>
    <t>Преобразован решением Пинского РИК от 24.03.2005 № 158 (создан решением РИК от 25.11.88 № 190)</t>
  </si>
  <si>
    <t xml:space="preserve">Памятники природы местного значения Брестской области </t>
  </si>
  <si>
    <t>Преобразован решением Барановичского РИК от 21.12.2010 № 1472 (создан решением Барановичского РИК от 28.11.2000 № 699)</t>
  </si>
  <si>
    <t>Решение Брестского ГИК от 16.12.99                № 1078</t>
  </si>
  <si>
    <t>Решение Брестского ОИК от 27.03.1995 № 103</t>
  </si>
  <si>
    <t>Решение Жабинковского РИК от 13.09.1976. № 240</t>
  </si>
  <si>
    <t>Решение Жабинковского РИК  от 16.03.1995 № 67</t>
  </si>
  <si>
    <t>Решение Ивацевичского РИК от 18.12.2002 № 639</t>
  </si>
  <si>
    <t>Решение Ивацевичского  РИК от 14.12.2007  №1152</t>
  </si>
  <si>
    <t>Преобразован решением Каменецкого РИК от 3.10.2007 № 1159 (Создан решением Каменецкого РИК от 25.10.2001 №442)</t>
  </si>
  <si>
    <t>Решение Каменецкого РИК от 26.01.2006 № 41</t>
  </si>
  <si>
    <t>Решение Каменецкого  РИК от 26.01.2006 № 41</t>
  </si>
  <si>
    <t>Решение Кобринского  РИК от 21.04.2009 № 538</t>
  </si>
  <si>
    <t>Решение Малоритского  РИК от 24.12.1976. №510</t>
  </si>
  <si>
    <t>Преобразован решением Малоритского РИК от 19.03.2002 (Создан решением Малоритского  РИК  от 28.03.1997. №210)</t>
  </si>
  <si>
    <t>Преобразован решением Малоритского РИК от 19.03.2002 (Создан решением Малоритского РИК  от 28.03.1997. №210)</t>
  </si>
  <si>
    <t>Решение Малоритского РИК от 21.08.2009 № 893</t>
  </si>
  <si>
    <t>Решение Малоритского РИК от 24.08.2012 № 951</t>
  </si>
  <si>
    <t>Решение Пинского РИК от 23.06.2005 №335</t>
  </si>
  <si>
    <t>Решение Пинского РИК от 24.03.2005  №155</t>
  </si>
  <si>
    <t>Решение Пинского РИК от 23.06.2005  №334</t>
  </si>
  <si>
    <t>Решение Брестского ОИК  от  15.08.1977. №534</t>
  </si>
  <si>
    <t>Преобразован решением Столинского РИК  от 17.06.2008 №1073 (Создан решением Брестского ОИК  от 16.08.1976 №583)</t>
  </si>
  <si>
    <t>Решение Столинского РИК от 24.12.2010 № 2326</t>
  </si>
  <si>
    <t>Преобразован решением Столинского РИК от 21.12.2010 № 2260 (создан решением Столинского  РИК от 27.02.1998 № 104)</t>
  </si>
  <si>
    <t>Решение о создании и преобразовании памятника природы</t>
  </si>
  <si>
    <t>Преобразован решением Барановичского РИК от 21.12.2010 № 1472  (создан решением Барановичского РИК от 28.03.1994. №99)</t>
  </si>
  <si>
    <t>Парк «Верхне-Черниховский»</t>
  </si>
  <si>
    <t>Парк «Вольновский»</t>
  </si>
  <si>
    <t>Преобразован решением Барановичского РИК от 21.12.2010 № 1472. (создан решением Барановичского  РИК от 28.03.1994. №99)</t>
  </si>
  <si>
    <t>Парк «Крошинский»</t>
  </si>
  <si>
    <t xml:space="preserve">Преобразован решением Барановичского РИК от 21.12.2010 № 1472 (создан решением Барановичского РИК от 28.03.1994. №9) </t>
  </si>
  <si>
    <t>Преобразован решением Барановичского РИК от 21.12.2010 № 1472 (создан решением Барановичского РИК  от 28.03.1994. №99).</t>
  </si>
  <si>
    <t>Парк «Ястрембельский»</t>
  </si>
  <si>
    <t>Преобразован решением Барановичского РИК от 21.12.2010 № 1472 (создан решением Барановичского  РИК от 28.03.1994 № 99).</t>
  </si>
  <si>
    <t>Преобразован решением Березовского РИК от 8.02.2008 № 157 ( создан решением Березовского РИК от 19.04.1983 № 117)</t>
  </si>
  <si>
    <t>Преобразован решением Березовского РИК от 08.02.2008 №157 (Создан решением Березовского РИК от 27.10.1998 №703)</t>
  </si>
  <si>
    <t>Преобразован решением Березовского РИК от 8.02.2008 № 157 (создан решением Березовского РИК от 19.04.1983 № 117)</t>
  </si>
  <si>
    <t>Преобразован решением Березовского РИК от 8.02.2008 № 157 (создан решением Березовского  РИК от 19.04.1983 № 117)</t>
  </si>
  <si>
    <t>Бобровичский дуб</t>
  </si>
  <si>
    <t>Решение Ивацевичского РИК от 14.12.2007  №1149</t>
  </si>
  <si>
    <t>Надливская гряда</t>
  </si>
  <si>
    <t>Новинская хвоя</t>
  </si>
  <si>
    <t>Решение Ивацевичского РИК от 14.12.2007  №1150</t>
  </si>
  <si>
    <t>Парк «Грудополь»</t>
  </si>
  <si>
    <t>Преобразован  решением Ивацевичского  РИК от 24.06.2002 № 321 (Создан решением Ивацевичского РИК от 22.03.1994 № 83)</t>
  </si>
  <si>
    <t>Руднянский дуб</t>
  </si>
  <si>
    <t>Решение Ивацевичского РИК от 14.12.2007 №1148</t>
  </si>
  <si>
    <t>Старинный парк в д. Гремяча</t>
  </si>
  <si>
    <t xml:space="preserve">Преобразован решением Каменецкого РИК от 03.10.2007 № 1162 (создан решением БрестскогоОИК от 19.02.1990          № 45) </t>
  </si>
  <si>
    <t>Верховичский плющевник</t>
  </si>
  <si>
    <t>Парк культуры и отдыха в  г. Высокое</t>
  </si>
  <si>
    <t>Преобразован решением  Каменецкого РИК от 3.10.2007 № 1165 ( Создан решением Каменецкого РИК от 25.02.1964 № 97)</t>
  </si>
  <si>
    <t xml:space="preserve">Клища </t>
  </si>
  <si>
    <t>Парк «Репихово»</t>
  </si>
  <si>
    <t>Решение Брестского   ОИК от 22.07.1996         № 385</t>
  </si>
  <si>
    <t>Высокое</t>
  </si>
  <si>
    <t>Хотиславские липы</t>
  </si>
  <si>
    <t>Гнедецкое заполье</t>
  </si>
  <si>
    <t>Невельские вязы</t>
  </si>
  <si>
    <t>Перехрестенские бересты</t>
  </si>
  <si>
    <t>Парк г. Пружаны</t>
  </si>
  <si>
    <t>Школьный дендрарий в г.п. Ружаны</t>
  </si>
  <si>
    <t>Решение Пружанского  РИК от 16.01.1988 № 48</t>
  </si>
  <si>
    <t>Парк «Ново-Бережновский»</t>
  </si>
  <si>
    <t>Преобразован решением Жабинковского РИК от 19.09.2011             № 1291 ( создан решением Жабинковского РИК от 27.12.1995 №420)</t>
  </si>
  <si>
    <t>Преобразован решением Ивановского РИК от 30.05.06 №571 (создан решением ОИК от 26.12.1995 №489)</t>
  </si>
  <si>
    <t>Преобразован решением РИК от 7.04.2008 №327 (было решение РИК от 23.05.1989 № 157)</t>
  </si>
  <si>
    <t>Преобразован решением Малоритского РИК от 29.05.2008  №533 (создан решением Брестского ОИК от 16.05.1989. №164)</t>
  </si>
  <si>
    <t>Всего по области Га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</si>
</sst>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0" xfId="0" applyAlignment="1">
      <alignment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0" fillId="0" borderId="10" xfId="0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left" wrapText="1"/>
    </xf>
    <xf numFmtId="0" fontId="48" fillId="0" borderId="10" xfId="0" applyFont="1" applyBorder="1" applyAlignment="1">
      <alignment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wrapText="1"/>
    </xf>
    <xf numFmtId="0" fontId="51" fillId="0" borderId="10" xfId="0" applyFont="1" applyBorder="1" applyAlignment="1">
      <alignment wrapText="1"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 vertical="center" wrapText="1"/>
    </xf>
    <xf numFmtId="0" fontId="52" fillId="0" borderId="11" xfId="0" applyFont="1" applyFill="1" applyBorder="1" applyAlignment="1">
      <alignment vertical="center" wrapText="1"/>
    </xf>
    <xf numFmtId="0" fontId="47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47" fillId="0" borderId="10" xfId="0" applyFont="1" applyBorder="1" applyAlignment="1">
      <alignment vertical="center"/>
    </xf>
    <xf numFmtId="0" fontId="51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justify" vertical="top" wrapText="1"/>
    </xf>
    <xf numFmtId="0" fontId="47" fillId="0" borderId="10" xfId="0" applyFont="1" applyBorder="1" applyAlignment="1">
      <alignment horizontal="justify" vertical="center" wrapText="1"/>
    </xf>
    <xf numFmtId="0" fontId="47" fillId="0" borderId="10" xfId="0" applyFont="1" applyBorder="1" applyAlignment="1">
      <alignment vertical="top" wrapText="1"/>
    </xf>
    <xf numFmtId="164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wrapText="1"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center" vertical="center" wrapText="1"/>
    </xf>
    <xf numFmtId="165" fontId="0" fillId="0" borderId="10" xfId="0" applyNumberFormat="1" applyBorder="1" applyAlignment="1">
      <alignment/>
    </xf>
    <xf numFmtId="0" fontId="0" fillId="0" borderId="0" xfId="0" applyAlignment="1">
      <alignment vertical="top"/>
    </xf>
    <xf numFmtId="0" fontId="12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7" fillId="0" borderId="10" xfId="0" applyFont="1" applyFill="1" applyBorder="1" applyAlignment="1">
      <alignment vertical="center"/>
    </xf>
    <xf numFmtId="0" fontId="50" fillId="0" borderId="0" xfId="0" applyFont="1" applyAlignment="1">
      <alignment horizontal="center" wrapText="1"/>
    </xf>
    <xf numFmtId="0" fontId="46" fillId="0" borderId="10" xfId="0" applyFont="1" applyBorder="1" applyAlignment="1">
      <alignment/>
    </xf>
    <xf numFmtId="0" fontId="45" fillId="0" borderId="10" xfId="0" applyFont="1" applyBorder="1" applyAlignment="1">
      <alignment horizontal="left"/>
    </xf>
    <xf numFmtId="0" fontId="45" fillId="0" borderId="14" xfId="0" applyFont="1" applyBorder="1" applyAlignment="1">
      <alignment horizontal="left" wrapText="1"/>
    </xf>
    <xf numFmtId="0" fontId="45" fillId="0" borderId="15" xfId="0" applyFont="1" applyBorder="1" applyAlignment="1">
      <alignment horizontal="left" wrapText="1"/>
    </xf>
    <xf numFmtId="0" fontId="45" fillId="0" borderId="16" xfId="0" applyFont="1" applyBorder="1" applyAlignment="1">
      <alignment horizontal="left" wrapText="1"/>
    </xf>
    <xf numFmtId="0" fontId="46" fillId="0" borderId="0" xfId="0" applyFont="1" applyAlignment="1">
      <alignment horizontal="center" vertical="center" wrapText="1"/>
    </xf>
    <xf numFmtId="0" fontId="51" fillId="0" borderId="14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51" fillId="0" borderId="16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left" wrapText="1"/>
    </xf>
    <xf numFmtId="0" fontId="47" fillId="0" borderId="11" xfId="0" applyFont="1" applyBorder="1" applyAlignment="1">
      <alignment horizontal="left" wrapText="1"/>
    </xf>
    <xf numFmtId="0" fontId="47" fillId="0" borderId="12" xfId="0" applyFont="1" applyBorder="1" applyAlignment="1">
      <alignment horizontal="left" wrapText="1"/>
    </xf>
    <xf numFmtId="0" fontId="47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left" vertical="top" wrapText="1"/>
    </xf>
    <xf numFmtId="0" fontId="47" fillId="0" borderId="11" xfId="0" applyFont="1" applyBorder="1" applyAlignment="1">
      <alignment horizontal="left" vertical="top" wrapText="1"/>
    </xf>
    <xf numFmtId="0" fontId="47" fillId="0" borderId="12" xfId="0" applyFont="1" applyBorder="1" applyAlignment="1">
      <alignment horizontal="left" vertical="top" wrapText="1"/>
    </xf>
    <xf numFmtId="0" fontId="53" fillId="0" borderId="14" xfId="0" applyFont="1" applyBorder="1" applyAlignment="1">
      <alignment horizontal="left"/>
    </xf>
    <xf numFmtId="0" fontId="53" fillId="0" borderId="15" xfId="0" applyFont="1" applyBorder="1" applyAlignment="1">
      <alignment horizontal="left"/>
    </xf>
    <xf numFmtId="0" fontId="53" fillId="0" borderId="16" xfId="0" applyFont="1" applyBorder="1" applyAlignment="1">
      <alignment horizontal="left"/>
    </xf>
    <xf numFmtId="0" fontId="47" fillId="0" borderId="13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0" fontId="50" fillId="0" borderId="14" xfId="0" applyFont="1" applyBorder="1" applyAlignment="1">
      <alignment horizontal="left" wrapText="1"/>
    </xf>
    <xf numFmtId="0" fontId="50" fillId="0" borderId="15" xfId="0" applyFont="1" applyBorder="1" applyAlignment="1">
      <alignment horizontal="left" wrapText="1"/>
    </xf>
    <xf numFmtId="0" fontId="50" fillId="0" borderId="16" xfId="0" applyFont="1" applyBorder="1" applyAlignment="1">
      <alignment horizontal="left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wrapText="1"/>
    </xf>
    <xf numFmtId="0" fontId="50" fillId="0" borderId="14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50" fillId="0" borderId="16" xfId="0" applyFont="1" applyBorder="1" applyAlignment="1">
      <alignment horizontal="left" vertical="center" wrapText="1"/>
    </xf>
    <xf numFmtId="0" fontId="53" fillId="0" borderId="14" xfId="0" applyFont="1" applyBorder="1" applyAlignment="1">
      <alignment horizontal="left" vertical="center" wrapText="1"/>
    </xf>
    <xf numFmtId="0" fontId="53" fillId="0" borderId="15" xfId="0" applyFont="1" applyBorder="1" applyAlignment="1">
      <alignment horizontal="left" vertical="center" wrapText="1"/>
    </xf>
    <xf numFmtId="0" fontId="53" fillId="0" borderId="16" xfId="0" applyFont="1" applyBorder="1" applyAlignment="1">
      <alignment horizontal="left" vertical="center" wrapText="1"/>
    </xf>
    <xf numFmtId="0" fontId="46" fillId="0" borderId="0" xfId="0" applyFont="1" applyAlignment="1">
      <alignment horizontal="center" wrapText="1"/>
    </xf>
    <xf numFmtId="0" fontId="45" fillId="0" borderId="1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22">
      <selection activeCell="B32" sqref="B32:C34"/>
    </sheetView>
  </sheetViews>
  <sheetFormatPr defaultColWidth="9.140625" defaultRowHeight="15"/>
  <cols>
    <col min="1" max="1" width="5.28125" style="0" customWidth="1"/>
    <col min="2" max="2" width="14.57421875" style="0" customWidth="1"/>
    <col min="3" max="3" width="15.140625" style="0" customWidth="1"/>
    <col min="5" max="5" width="31.28125" style="0" customWidth="1"/>
  </cols>
  <sheetData>
    <row r="1" spans="1:5" ht="34.5" customHeight="1">
      <c r="A1" s="1"/>
      <c r="B1" s="58" t="s">
        <v>260</v>
      </c>
      <c r="C1" s="58"/>
      <c r="D1" s="58"/>
      <c r="E1" s="58"/>
    </row>
    <row r="3" spans="1:5" ht="41.25" customHeight="1">
      <c r="A3" s="2" t="s">
        <v>0</v>
      </c>
      <c r="B3" s="10" t="s">
        <v>1</v>
      </c>
      <c r="C3" s="10" t="s">
        <v>2</v>
      </c>
      <c r="D3" s="10" t="s">
        <v>3</v>
      </c>
      <c r="E3" s="10" t="s">
        <v>274</v>
      </c>
    </row>
    <row r="4" spans="1:5" ht="15">
      <c r="A4" s="61" t="s">
        <v>4</v>
      </c>
      <c r="B4" s="62"/>
      <c r="C4" s="63"/>
      <c r="D4" s="2">
        <f>D5+D26+D31</f>
        <v>43320.659999999996</v>
      </c>
      <c r="E4" s="2"/>
    </row>
    <row r="5" spans="1:5" ht="15">
      <c r="A5" s="59" t="s">
        <v>5</v>
      </c>
      <c r="B5" s="59"/>
      <c r="C5" s="59"/>
      <c r="D5" s="3">
        <f>SUM(D6:D25)</f>
        <v>28798.2</v>
      </c>
      <c r="E5" s="4"/>
    </row>
    <row r="6" spans="1:5" ht="56.25" customHeight="1">
      <c r="A6" s="15">
        <v>1</v>
      </c>
      <c r="B6" s="26" t="s">
        <v>8</v>
      </c>
      <c r="C6" s="26" t="s">
        <v>9</v>
      </c>
      <c r="D6" s="15">
        <v>65</v>
      </c>
      <c r="E6" s="6" t="s">
        <v>281</v>
      </c>
    </row>
    <row r="7" spans="1:5" ht="30" customHeight="1">
      <c r="A7" s="15">
        <f>A6+1</f>
        <v>2</v>
      </c>
      <c r="B7" s="26" t="s">
        <v>8</v>
      </c>
      <c r="C7" s="26" t="s">
        <v>10</v>
      </c>
      <c r="D7" s="15">
        <v>5</v>
      </c>
      <c r="E7" s="6" t="s">
        <v>261</v>
      </c>
    </row>
    <row r="8" spans="1:5" ht="51.75" customHeight="1">
      <c r="A8" s="15">
        <f aca="true" t="shared" si="0" ref="A8:A25">A7+1</f>
        <v>3</v>
      </c>
      <c r="B8" s="26" t="s">
        <v>11</v>
      </c>
      <c r="C8" s="16" t="s">
        <v>12</v>
      </c>
      <c r="D8" s="15">
        <v>467</v>
      </c>
      <c r="E8" s="6" t="s">
        <v>349</v>
      </c>
    </row>
    <row r="9" spans="1:5" ht="51.75" customHeight="1">
      <c r="A9" s="15">
        <f t="shared" si="0"/>
        <v>4</v>
      </c>
      <c r="B9" s="26" t="s">
        <v>13</v>
      </c>
      <c r="C9" s="16" t="s">
        <v>14</v>
      </c>
      <c r="D9" s="15">
        <v>1323.7</v>
      </c>
      <c r="E9" s="6" t="s">
        <v>350</v>
      </c>
    </row>
    <row r="10" spans="1:5" ht="29.25" customHeight="1">
      <c r="A10" s="15">
        <f t="shared" si="0"/>
        <v>5</v>
      </c>
      <c r="B10" s="26" t="s">
        <v>13</v>
      </c>
      <c r="C10" s="16" t="s">
        <v>15</v>
      </c>
      <c r="D10" s="15">
        <v>390</v>
      </c>
      <c r="E10" s="6" t="s">
        <v>283</v>
      </c>
    </row>
    <row r="11" spans="1:5" ht="42" customHeight="1">
      <c r="A11" s="15">
        <f t="shared" si="0"/>
        <v>6</v>
      </c>
      <c r="B11" s="26" t="s">
        <v>16</v>
      </c>
      <c r="C11" s="16" t="s">
        <v>17</v>
      </c>
      <c r="D11" s="15">
        <v>76</v>
      </c>
      <c r="E11" s="6" t="s">
        <v>351</v>
      </c>
    </row>
    <row r="12" spans="1:5" ht="24.75" customHeight="1">
      <c r="A12" s="15">
        <f t="shared" si="0"/>
        <v>7</v>
      </c>
      <c r="B12" s="26" t="s">
        <v>16</v>
      </c>
      <c r="C12" s="26" t="s">
        <v>18</v>
      </c>
      <c r="D12" s="15">
        <v>2211</v>
      </c>
      <c r="E12" s="6" t="s">
        <v>262</v>
      </c>
    </row>
    <row r="13" spans="1:5" ht="52.5" customHeight="1">
      <c r="A13" s="15">
        <f t="shared" si="0"/>
        <v>8</v>
      </c>
      <c r="B13" s="26" t="s">
        <v>19</v>
      </c>
      <c r="C13" s="16" t="s">
        <v>20</v>
      </c>
      <c r="D13" s="15">
        <v>113</v>
      </c>
      <c r="E13" s="6" t="s">
        <v>263</v>
      </c>
    </row>
    <row r="14" spans="1:5" ht="54" customHeight="1">
      <c r="A14" s="15">
        <f t="shared" si="0"/>
        <v>9</v>
      </c>
      <c r="B14" s="26" t="s">
        <v>19</v>
      </c>
      <c r="C14" s="16" t="s">
        <v>21</v>
      </c>
      <c r="D14" s="15">
        <v>30</v>
      </c>
      <c r="E14" s="6" t="s">
        <v>264</v>
      </c>
    </row>
    <row r="15" spans="1:5" ht="52.5" customHeight="1">
      <c r="A15" s="15">
        <f t="shared" si="0"/>
        <v>10</v>
      </c>
      <c r="B15" s="26" t="s">
        <v>22</v>
      </c>
      <c r="C15" s="16" t="s">
        <v>23</v>
      </c>
      <c r="D15" s="15">
        <v>3851</v>
      </c>
      <c r="E15" s="6" t="s">
        <v>265</v>
      </c>
    </row>
    <row r="16" spans="1:5" ht="40.5" customHeight="1">
      <c r="A16" s="15">
        <f t="shared" si="0"/>
        <v>11</v>
      </c>
      <c r="B16" s="26" t="s">
        <v>24</v>
      </c>
      <c r="C16" s="26" t="s">
        <v>25</v>
      </c>
      <c r="D16" s="15">
        <v>1692</v>
      </c>
      <c r="E16" s="6" t="s">
        <v>266</v>
      </c>
    </row>
    <row r="17" spans="1:5" ht="54" customHeight="1">
      <c r="A17" s="15">
        <f t="shared" si="0"/>
        <v>12</v>
      </c>
      <c r="B17" s="26" t="s">
        <v>26</v>
      </c>
      <c r="C17" s="16" t="s">
        <v>27</v>
      </c>
      <c r="D17" s="15">
        <v>5682</v>
      </c>
      <c r="E17" s="6" t="s">
        <v>352</v>
      </c>
    </row>
    <row r="18" spans="1:5" ht="50.25" customHeight="1">
      <c r="A18" s="15">
        <f t="shared" si="0"/>
        <v>13</v>
      </c>
      <c r="B18" s="26" t="s">
        <v>26</v>
      </c>
      <c r="C18" s="16" t="s">
        <v>28</v>
      </c>
      <c r="D18" s="15">
        <v>613.9</v>
      </c>
      <c r="E18" s="6" t="s">
        <v>267</v>
      </c>
    </row>
    <row r="19" spans="1:5" ht="32.25" customHeight="1">
      <c r="A19" s="15">
        <f t="shared" si="0"/>
        <v>14</v>
      </c>
      <c r="B19" s="26" t="s">
        <v>26</v>
      </c>
      <c r="C19" s="16" t="s">
        <v>29</v>
      </c>
      <c r="D19" s="15">
        <v>1619.7</v>
      </c>
      <c r="E19" s="6" t="s">
        <v>268</v>
      </c>
    </row>
    <row r="20" spans="1:5" ht="51.75" customHeight="1">
      <c r="A20" s="15">
        <f t="shared" si="0"/>
        <v>15</v>
      </c>
      <c r="B20" s="26" t="s">
        <v>30</v>
      </c>
      <c r="C20" s="16" t="s">
        <v>31</v>
      </c>
      <c r="D20" s="15">
        <v>655</v>
      </c>
      <c r="E20" s="6" t="s">
        <v>269</v>
      </c>
    </row>
    <row r="21" spans="1:5" ht="53.25" customHeight="1">
      <c r="A21" s="15">
        <f t="shared" si="0"/>
        <v>16</v>
      </c>
      <c r="B21" s="26" t="s">
        <v>30</v>
      </c>
      <c r="C21" s="16" t="s">
        <v>32</v>
      </c>
      <c r="D21" s="15">
        <v>1150</v>
      </c>
      <c r="E21" s="33" t="s">
        <v>284</v>
      </c>
    </row>
    <row r="22" spans="1:5" ht="52.5" customHeight="1">
      <c r="A22" s="15">
        <f t="shared" si="0"/>
        <v>17</v>
      </c>
      <c r="B22" s="26" t="s">
        <v>30</v>
      </c>
      <c r="C22" s="16" t="s">
        <v>33</v>
      </c>
      <c r="D22" s="15">
        <v>78.5</v>
      </c>
      <c r="E22" s="6" t="s">
        <v>271</v>
      </c>
    </row>
    <row r="23" spans="1:5" ht="51.75" customHeight="1">
      <c r="A23" s="15">
        <f t="shared" si="0"/>
        <v>18</v>
      </c>
      <c r="B23" s="26" t="s">
        <v>30</v>
      </c>
      <c r="C23" s="16" t="s">
        <v>34</v>
      </c>
      <c r="D23" s="15">
        <v>150.3</v>
      </c>
      <c r="E23" s="6" t="s">
        <v>270</v>
      </c>
    </row>
    <row r="24" spans="1:5" ht="56.25" customHeight="1">
      <c r="A24" s="15">
        <f t="shared" si="0"/>
        <v>19</v>
      </c>
      <c r="B24" s="26" t="s">
        <v>35</v>
      </c>
      <c r="C24" s="16" t="s">
        <v>36</v>
      </c>
      <c r="D24" s="15">
        <v>3342.1</v>
      </c>
      <c r="E24" s="6" t="s">
        <v>273</v>
      </c>
    </row>
    <row r="25" spans="1:5" s="1" customFormat="1" ht="30.75" customHeight="1">
      <c r="A25" s="15">
        <f t="shared" si="0"/>
        <v>20</v>
      </c>
      <c r="B25" s="26" t="s">
        <v>6</v>
      </c>
      <c r="C25" s="16" t="s">
        <v>7</v>
      </c>
      <c r="D25" s="15">
        <v>5283</v>
      </c>
      <c r="E25" s="6" t="s">
        <v>272</v>
      </c>
    </row>
    <row r="26" spans="1:5" ht="15">
      <c r="A26" s="60" t="s">
        <v>37</v>
      </c>
      <c r="B26" s="60"/>
      <c r="C26" s="60"/>
      <c r="D26" s="8">
        <f>SUM(D27:D30)</f>
        <v>6995</v>
      </c>
      <c r="E26" s="5" t="s">
        <v>38</v>
      </c>
    </row>
    <row r="27" spans="1:5" ht="51.75" customHeight="1">
      <c r="A27" s="7">
        <v>21</v>
      </c>
      <c r="B27" s="57" t="s">
        <v>35</v>
      </c>
      <c r="C27" s="26" t="s">
        <v>39</v>
      </c>
      <c r="D27" s="7">
        <v>1140</v>
      </c>
      <c r="E27" s="6" t="s">
        <v>275</v>
      </c>
    </row>
    <row r="28" spans="1:5" ht="31.5" customHeight="1">
      <c r="A28" s="7">
        <v>22</v>
      </c>
      <c r="B28" s="26" t="s">
        <v>22</v>
      </c>
      <c r="C28" s="26" t="s">
        <v>40</v>
      </c>
      <c r="D28" s="7">
        <v>950</v>
      </c>
      <c r="E28" s="6" t="s">
        <v>282</v>
      </c>
    </row>
    <row r="29" spans="1:5" ht="27" customHeight="1">
      <c r="A29" s="7">
        <v>23</v>
      </c>
      <c r="B29" s="26" t="s">
        <v>24</v>
      </c>
      <c r="C29" s="26" t="s">
        <v>41</v>
      </c>
      <c r="D29" s="7">
        <v>4100</v>
      </c>
      <c r="E29" s="6" t="s">
        <v>276</v>
      </c>
    </row>
    <row r="30" spans="1:5" ht="27.75" customHeight="1">
      <c r="A30" s="7">
        <v>24</v>
      </c>
      <c r="B30" s="26" t="s">
        <v>24</v>
      </c>
      <c r="C30" s="26" t="s">
        <v>42</v>
      </c>
      <c r="D30" s="7">
        <v>805</v>
      </c>
      <c r="E30" s="6" t="s">
        <v>277</v>
      </c>
    </row>
    <row r="31" spans="1:5" ht="15">
      <c r="A31" s="60" t="s">
        <v>43</v>
      </c>
      <c r="B31" s="60"/>
      <c r="C31" s="60"/>
      <c r="D31" s="8">
        <f>SUM(D32:D34)</f>
        <v>7527.46</v>
      </c>
      <c r="E31" s="5"/>
    </row>
    <row r="32" spans="1:5" ht="38.25" customHeight="1">
      <c r="A32" s="7">
        <v>25</v>
      </c>
      <c r="B32" s="26" t="s">
        <v>8</v>
      </c>
      <c r="C32" s="26" t="s">
        <v>44</v>
      </c>
      <c r="D32" s="7">
        <v>6654.46</v>
      </c>
      <c r="E32" s="9" t="s">
        <v>278</v>
      </c>
    </row>
    <row r="33" spans="1:5" ht="54" customHeight="1">
      <c r="A33" s="7">
        <v>26</v>
      </c>
      <c r="B33" s="57" t="s">
        <v>16</v>
      </c>
      <c r="C33" s="26" t="s">
        <v>45</v>
      </c>
      <c r="D33" s="7">
        <v>180</v>
      </c>
      <c r="E33" s="9" t="s">
        <v>279</v>
      </c>
    </row>
    <row r="34" spans="1:5" ht="53.25" customHeight="1">
      <c r="A34" s="7">
        <v>27</v>
      </c>
      <c r="B34" s="57" t="s">
        <v>19</v>
      </c>
      <c r="C34" s="26" t="s">
        <v>46</v>
      </c>
      <c r="D34" s="7">
        <v>693</v>
      </c>
      <c r="E34" s="9" t="s">
        <v>280</v>
      </c>
    </row>
  </sheetData>
  <sheetProtection/>
  <mergeCells count="5">
    <mergeCell ref="B1:E1"/>
    <mergeCell ref="A5:C5"/>
    <mergeCell ref="A26:C26"/>
    <mergeCell ref="A31:C31"/>
    <mergeCell ref="A4:C4"/>
  </mergeCells>
  <printOptions/>
  <pageMargins left="0.7086614173228347" right="0.7086614173228347" top="1.141732283464567" bottom="0.944881889763779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49">
      <selection activeCell="B4" sqref="B4"/>
    </sheetView>
  </sheetViews>
  <sheetFormatPr defaultColWidth="9.140625" defaultRowHeight="15"/>
  <cols>
    <col min="1" max="1" width="4.7109375" style="0" customWidth="1"/>
    <col min="2" max="2" width="15.57421875" style="0" customWidth="1"/>
    <col min="3" max="3" width="17.7109375" style="0" customWidth="1"/>
    <col min="4" max="4" width="10.00390625" style="0" customWidth="1"/>
    <col min="5" max="5" width="19.7109375" style="0" hidden="1" customWidth="1"/>
    <col min="6" max="6" width="34.8515625" style="0" customWidth="1"/>
  </cols>
  <sheetData>
    <row r="1" spans="1:6" ht="33" customHeight="1">
      <c r="A1" s="1"/>
      <c r="B1" s="64" t="s">
        <v>285</v>
      </c>
      <c r="C1" s="64"/>
      <c r="D1" s="64"/>
      <c r="E1" s="64"/>
      <c r="F1" s="64"/>
    </row>
    <row r="2" spans="1:6" ht="15">
      <c r="A2" s="1"/>
      <c r="B2" s="1"/>
      <c r="C2" s="1"/>
      <c r="D2" s="1"/>
      <c r="E2" s="1"/>
      <c r="F2" s="1"/>
    </row>
    <row r="3" spans="1:6" ht="40.5" customHeight="1">
      <c r="A3" s="2" t="s">
        <v>0</v>
      </c>
      <c r="B3" s="2" t="s">
        <v>47</v>
      </c>
      <c r="C3" s="2" t="s">
        <v>48</v>
      </c>
      <c r="D3" s="2" t="s">
        <v>3</v>
      </c>
      <c r="E3" s="2" t="s">
        <v>49</v>
      </c>
      <c r="F3" s="2" t="s">
        <v>309</v>
      </c>
    </row>
    <row r="4" spans="1:6" ht="15">
      <c r="A4" s="6"/>
      <c r="B4" s="56" t="s">
        <v>4</v>
      </c>
      <c r="C4" s="6"/>
      <c r="D4" s="2">
        <f>D5+D46+D53</f>
        <v>1659.487</v>
      </c>
      <c r="E4" s="6"/>
      <c r="F4" s="6"/>
    </row>
    <row r="5" spans="1:6" s="1" customFormat="1" ht="15">
      <c r="A5" s="6"/>
      <c r="B5" s="2" t="s">
        <v>156</v>
      </c>
      <c r="C5" s="6"/>
      <c r="D5" s="2">
        <f>SUM(D6:D45)</f>
        <v>429.427</v>
      </c>
      <c r="E5" s="6"/>
      <c r="F5" s="6"/>
    </row>
    <row r="6" spans="1:6" s="1" customFormat="1" ht="51">
      <c r="A6" s="48">
        <v>1</v>
      </c>
      <c r="B6" s="12" t="s">
        <v>50</v>
      </c>
      <c r="C6" s="40" t="s">
        <v>53</v>
      </c>
      <c r="D6" s="11">
        <v>12</v>
      </c>
      <c r="E6" s="13" t="s">
        <v>54</v>
      </c>
      <c r="F6" s="12" t="s">
        <v>316</v>
      </c>
    </row>
    <row r="7" spans="1:6" s="1" customFormat="1" ht="51">
      <c r="A7" s="48">
        <f>A6+1</f>
        <v>2</v>
      </c>
      <c r="B7" s="12" t="s">
        <v>50</v>
      </c>
      <c r="C7" s="40" t="s">
        <v>312</v>
      </c>
      <c r="D7" s="11">
        <v>9</v>
      </c>
      <c r="E7" s="13" t="s">
        <v>55</v>
      </c>
      <c r="F7" s="12" t="s">
        <v>313</v>
      </c>
    </row>
    <row r="8" spans="1:6" s="1" customFormat="1" ht="63.75">
      <c r="A8" s="48">
        <f aca="true" t="shared" si="0" ref="A8:A57">A7+1</f>
        <v>3</v>
      </c>
      <c r="B8" s="12" t="s">
        <v>50</v>
      </c>
      <c r="C8" s="40" t="s">
        <v>314</v>
      </c>
      <c r="D8" s="11">
        <v>5.5</v>
      </c>
      <c r="E8" s="12" t="s">
        <v>51</v>
      </c>
      <c r="F8" s="12" t="s">
        <v>315</v>
      </c>
    </row>
    <row r="9" spans="1:6" s="1" customFormat="1" ht="51">
      <c r="A9" s="48">
        <f t="shared" si="0"/>
        <v>4</v>
      </c>
      <c r="B9" s="12" t="s">
        <v>50</v>
      </c>
      <c r="C9" s="40" t="s">
        <v>311</v>
      </c>
      <c r="D9" s="11">
        <v>6.5</v>
      </c>
      <c r="E9" s="13" t="s">
        <v>56</v>
      </c>
      <c r="F9" s="12" t="s">
        <v>310</v>
      </c>
    </row>
    <row r="10" spans="1:6" s="1" customFormat="1" ht="51">
      <c r="A10" s="48">
        <f t="shared" si="0"/>
        <v>5</v>
      </c>
      <c r="B10" s="12" t="s">
        <v>50</v>
      </c>
      <c r="C10" s="40" t="s">
        <v>317</v>
      </c>
      <c r="D10" s="11">
        <v>4.5</v>
      </c>
      <c r="E10" s="12" t="s">
        <v>52</v>
      </c>
      <c r="F10" s="12" t="s">
        <v>318</v>
      </c>
    </row>
    <row r="11" spans="1:6" s="1" customFormat="1" ht="63.75">
      <c r="A11" s="48">
        <f t="shared" si="0"/>
        <v>6</v>
      </c>
      <c r="B11" s="12" t="s">
        <v>61</v>
      </c>
      <c r="C11" s="40" t="s">
        <v>66</v>
      </c>
      <c r="D11" s="11">
        <v>5.4</v>
      </c>
      <c r="E11" s="12" t="s">
        <v>67</v>
      </c>
      <c r="F11" s="12" t="s">
        <v>319</v>
      </c>
    </row>
    <row r="12" spans="1:6" ht="58.5" customHeight="1">
      <c r="A12" s="48">
        <f t="shared" si="0"/>
        <v>7</v>
      </c>
      <c r="B12" s="12" t="s">
        <v>61</v>
      </c>
      <c r="C12" s="40" t="s">
        <v>68</v>
      </c>
      <c r="D12" s="11">
        <v>7</v>
      </c>
      <c r="E12" s="13" t="s">
        <v>69</v>
      </c>
      <c r="F12" s="12" t="s">
        <v>320</v>
      </c>
    </row>
    <row r="13" spans="1:6" ht="57.75" customHeight="1">
      <c r="A13" s="48">
        <f t="shared" si="0"/>
        <v>8</v>
      </c>
      <c r="B13" s="12" t="s">
        <v>61</v>
      </c>
      <c r="C13" s="40" t="s">
        <v>64</v>
      </c>
      <c r="D13" s="11">
        <v>6</v>
      </c>
      <c r="E13" s="12" t="s">
        <v>65</v>
      </c>
      <c r="F13" s="12" t="s">
        <v>321</v>
      </c>
    </row>
    <row r="14" spans="1:6" ht="56.25" customHeight="1">
      <c r="A14" s="48">
        <f t="shared" si="0"/>
        <v>9</v>
      </c>
      <c r="B14" s="12" t="s">
        <v>61</v>
      </c>
      <c r="C14" s="40" t="s">
        <v>62</v>
      </c>
      <c r="D14" s="11">
        <v>10</v>
      </c>
      <c r="E14" s="12" t="s">
        <v>63</v>
      </c>
      <c r="F14" s="12" t="s">
        <v>322</v>
      </c>
    </row>
    <row r="15" spans="1:6" ht="42" customHeight="1">
      <c r="A15" s="48">
        <f t="shared" si="0"/>
        <v>10</v>
      </c>
      <c r="B15" s="12" t="s">
        <v>70</v>
      </c>
      <c r="C15" s="40" t="s">
        <v>73</v>
      </c>
      <c r="D15" s="11"/>
      <c r="E15" s="12" t="s">
        <v>74</v>
      </c>
      <c r="F15" s="12" t="s">
        <v>287</v>
      </c>
    </row>
    <row r="16" spans="1:6" ht="36.75" customHeight="1">
      <c r="A16" s="48">
        <f t="shared" si="0"/>
        <v>11</v>
      </c>
      <c r="B16" s="12" t="s">
        <v>70</v>
      </c>
      <c r="C16" s="41" t="s">
        <v>77</v>
      </c>
      <c r="D16" s="11"/>
      <c r="E16" s="12" t="s">
        <v>78</v>
      </c>
      <c r="F16" s="12" t="s">
        <v>287</v>
      </c>
    </row>
    <row r="17" spans="1:6" ht="38.25" customHeight="1">
      <c r="A17" s="48">
        <f t="shared" si="0"/>
        <v>12</v>
      </c>
      <c r="B17" s="12" t="s">
        <v>70</v>
      </c>
      <c r="C17" s="41" t="s">
        <v>71</v>
      </c>
      <c r="D17" s="11"/>
      <c r="E17" s="12" t="s">
        <v>72</v>
      </c>
      <c r="F17" s="12" t="s">
        <v>287</v>
      </c>
    </row>
    <row r="18" spans="1:6" ht="34.5" customHeight="1">
      <c r="A18" s="48">
        <f t="shared" si="0"/>
        <v>13</v>
      </c>
      <c r="B18" s="12" t="s">
        <v>70</v>
      </c>
      <c r="C18" s="40" t="s">
        <v>75</v>
      </c>
      <c r="D18" s="11"/>
      <c r="E18" s="12" t="s">
        <v>76</v>
      </c>
      <c r="F18" s="12" t="s">
        <v>287</v>
      </c>
    </row>
    <row r="19" spans="1:6" ht="35.25" customHeight="1">
      <c r="A19" s="48">
        <f t="shared" si="0"/>
        <v>14</v>
      </c>
      <c r="B19" s="12" t="s">
        <v>79</v>
      </c>
      <c r="C19" s="40" t="s">
        <v>80</v>
      </c>
      <c r="D19" s="11">
        <v>0.1</v>
      </c>
      <c r="E19" s="12" t="s">
        <v>81</v>
      </c>
      <c r="F19" s="40" t="s">
        <v>288</v>
      </c>
    </row>
    <row r="20" spans="1:6" ht="39.75" customHeight="1">
      <c r="A20" s="48">
        <f t="shared" si="0"/>
        <v>15</v>
      </c>
      <c r="B20" s="12" t="s">
        <v>11</v>
      </c>
      <c r="C20" s="40" t="s">
        <v>82</v>
      </c>
      <c r="D20" s="11">
        <v>7.3</v>
      </c>
      <c r="E20" s="12" t="s">
        <v>83</v>
      </c>
      <c r="F20" s="12" t="s">
        <v>289</v>
      </c>
    </row>
    <row r="21" spans="1:6" ht="40.5" customHeight="1">
      <c r="A21" s="48">
        <f t="shared" si="0"/>
        <v>16</v>
      </c>
      <c r="B21" s="12" t="s">
        <v>11</v>
      </c>
      <c r="C21" s="40" t="s">
        <v>84</v>
      </c>
      <c r="D21" s="11"/>
      <c r="E21" s="12" t="s">
        <v>85</v>
      </c>
      <c r="F21" s="12" t="s">
        <v>290</v>
      </c>
    </row>
    <row r="22" spans="1:6" ht="50.25" customHeight="1">
      <c r="A22" s="48">
        <f t="shared" si="0"/>
        <v>17</v>
      </c>
      <c r="B22" s="12" t="s">
        <v>13</v>
      </c>
      <c r="C22" s="40" t="s">
        <v>80</v>
      </c>
      <c r="D22" s="11">
        <v>0.1</v>
      </c>
      <c r="E22" s="12" t="s">
        <v>86</v>
      </c>
      <c r="F22" s="40" t="s">
        <v>288</v>
      </c>
    </row>
    <row r="23" spans="1:6" ht="32.25" customHeight="1">
      <c r="A23" s="48">
        <f t="shared" si="0"/>
        <v>18</v>
      </c>
      <c r="B23" s="12" t="s">
        <v>13</v>
      </c>
      <c r="C23" s="40" t="s">
        <v>80</v>
      </c>
      <c r="D23" s="11">
        <v>1.6</v>
      </c>
      <c r="E23" s="12" t="s">
        <v>87</v>
      </c>
      <c r="F23" s="40" t="s">
        <v>288</v>
      </c>
    </row>
    <row r="24" spans="1:6" ht="36" customHeight="1">
      <c r="A24" s="48">
        <f t="shared" si="0"/>
        <v>19</v>
      </c>
      <c r="B24" s="12" t="s">
        <v>16</v>
      </c>
      <c r="C24" s="41" t="s">
        <v>323</v>
      </c>
      <c r="D24" s="11">
        <v>0.1</v>
      </c>
      <c r="E24" s="12" t="s">
        <v>92</v>
      </c>
      <c r="F24" s="14" t="s">
        <v>324</v>
      </c>
    </row>
    <row r="25" spans="1:6" ht="36.75" customHeight="1">
      <c r="A25" s="48">
        <f t="shared" si="0"/>
        <v>20</v>
      </c>
      <c r="B25" s="12" t="s">
        <v>16</v>
      </c>
      <c r="C25" s="41" t="s">
        <v>325</v>
      </c>
      <c r="D25" s="11">
        <v>136.5</v>
      </c>
      <c r="E25" s="12" t="s">
        <v>91</v>
      </c>
      <c r="F25" s="14" t="s">
        <v>292</v>
      </c>
    </row>
    <row r="26" spans="1:6" ht="33.75" customHeight="1">
      <c r="A26" s="48">
        <f t="shared" si="0"/>
        <v>21</v>
      </c>
      <c r="B26" s="12" t="s">
        <v>16</v>
      </c>
      <c r="C26" s="41" t="s">
        <v>326</v>
      </c>
      <c r="D26" s="11">
        <v>0.02</v>
      </c>
      <c r="E26" s="12" t="s">
        <v>94</v>
      </c>
      <c r="F26" s="14" t="s">
        <v>327</v>
      </c>
    </row>
    <row r="27" spans="1:6" ht="39.75" customHeight="1">
      <c r="A27" s="48">
        <f t="shared" si="0"/>
        <v>22</v>
      </c>
      <c r="B27" s="12" t="s">
        <v>16</v>
      </c>
      <c r="C27" s="40" t="s">
        <v>328</v>
      </c>
      <c r="D27" s="11">
        <v>8.3</v>
      </c>
      <c r="E27" s="12" t="s">
        <v>88</v>
      </c>
      <c r="F27" s="12" t="s">
        <v>329</v>
      </c>
    </row>
    <row r="28" spans="1:6" ht="33.75" customHeight="1">
      <c r="A28" s="48">
        <f t="shared" si="0"/>
        <v>23</v>
      </c>
      <c r="B28" s="12" t="s">
        <v>16</v>
      </c>
      <c r="C28" s="41" t="s">
        <v>330</v>
      </c>
      <c r="D28" s="11">
        <v>0.02</v>
      </c>
      <c r="E28" s="12" t="s">
        <v>93</v>
      </c>
      <c r="F28" s="14" t="s">
        <v>331</v>
      </c>
    </row>
    <row r="29" spans="1:6" ht="36.75" customHeight="1">
      <c r="A29" s="48">
        <f t="shared" si="0"/>
        <v>24</v>
      </c>
      <c r="B29" s="12" t="s">
        <v>16</v>
      </c>
      <c r="C29" s="40" t="s">
        <v>89</v>
      </c>
      <c r="D29" s="11">
        <v>11.8</v>
      </c>
      <c r="E29" s="12" t="s">
        <v>90</v>
      </c>
      <c r="F29" s="12" t="s">
        <v>291</v>
      </c>
    </row>
    <row r="30" spans="1:6" ht="54.75" customHeight="1">
      <c r="A30" s="48">
        <f t="shared" si="0"/>
        <v>25</v>
      </c>
      <c r="B30" s="40" t="s">
        <v>19</v>
      </c>
      <c r="C30" s="40" t="s">
        <v>332</v>
      </c>
      <c r="D30" s="45">
        <v>5</v>
      </c>
      <c r="E30" s="40" t="s">
        <v>95</v>
      </c>
      <c r="F30" s="40" t="s">
        <v>333</v>
      </c>
    </row>
    <row r="31" spans="1:6" ht="39.75" customHeight="1">
      <c r="A31" s="48">
        <f t="shared" si="0"/>
        <v>26</v>
      </c>
      <c r="B31" s="40" t="s">
        <v>19</v>
      </c>
      <c r="C31" s="40" t="s">
        <v>334</v>
      </c>
      <c r="D31" s="45">
        <v>0.4</v>
      </c>
      <c r="E31" s="41" t="s">
        <v>97</v>
      </c>
      <c r="F31" s="40" t="s">
        <v>293</v>
      </c>
    </row>
    <row r="32" spans="1:6" ht="53.25" customHeight="1">
      <c r="A32" s="48">
        <f t="shared" si="0"/>
        <v>27</v>
      </c>
      <c r="B32" s="40" t="s">
        <v>19</v>
      </c>
      <c r="C32" s="40" t="s">
        <v>335</v>
      </c>
      <c r="D32" s="45">
        <v>46.3</v>
      </c>
      <c r="E32" s="40" t="s">
        <v>96</v>
      </c>
      <c r="F32" s="40" t="s">
        <v>336</v>
      </c>
    </row>
    <row r="33" spans="1:6" ht="33.75" customHeight="1">
      <c r="A33" s="48">
        <f t="shared" si="0"/>
        <v>28</v>
      </c>
      <c r="B33" s="13" t="s">
        <v>22</v>
      </c>
      <c r="C33" s="40" t="s">
        <v>337</v>
      </c>
      <c r="D33" s="15">
        <v>18.1</v>
      </c>
      <c r="E33" s="16" t="s">
        <v>106</v>
      </c>
      <c r="F33" s="16" t="s">
        <v>296</v>
      </c>
    </row>
    <row r="34" spans="1:6" ht="36" customHeight="1">
      <c r="A34" s="48">
        <f t="shared" si="0"/>
        <v>29</v>
      </c>
      <c r="B34" s="12" t="s">
        <v>24</v>
      </c>
      <c r="C34" s="40" t="s">
        <v>338</v>
      </c>
      <c r="D34" s="11">
        <v>20.5</v>
      </c>
      <c r="E34" s="12" t="s">
        <v>107</v>
      </c>
      <c r="F34" s="12" t="s">
        <v>339</v>
      </c>
    </row>
    <row r="35" spans="1:6" ht="35.25" customHeight="1">
      <c r="A35" s="48">
        <f t="shared" si="0"/>
        <v>30</v>
      </c>
      <c r="B35" s="12" t="s">
        <v>26</v>
      </c>
      <c r="C35" s="40" t="s">
        <v>108</v>
      </c>
      <c r="D35" s="11">
        <v>5.2</v>
      </c>
      <c r="E35" s="12" t="s">
        <v>109</v>
      </c>
      <c r="F35" s="12" t="s">
        <v>297</v>
      </c>
    </row>
    <row r="36" spans="1:6" ht="43.5" customHeight="1">
      <c r="A36" s="48">
        <f t="shared" si="0"/>
        <v>31</v>
      </c>
      <c r="B36" s="12" t="s">
        <v>26</v>
      </c>
      <c r="C36" s="40" t="s">
        <v>340</v>
      </c>
      <c r="D36" s="11">
        <v>5.61</v>
      </c>
      <c r="E36" s="12" t="s">
        <v>128</v>
      </c>
      <c r="F36" s="12" t="s">
        <v>300</v>
      </c>
    </row>
    <row r="37" spans="1:6" ht="36.75" customHeight="1">
      <c r="A37" s="48">
        <f t="shared" si="0"/>
        <v>32</v>
      </c>
      <c r="B37" s="12" t="s">
        <v>26</v>
      </c>
      <c r="C37" s="40" t="s">
        <v>341</v>
      </c>
      <c r="D37" s="42">
        <v>0.04</v>
      </c>
      <c r="E37" s="12" t="s">
        <v>239</v>
      </c>
      <c r="F37" s="12" t="s">
        <v>301</v>
      </c>
    </row>
    <row r="38" spans="1:6" ht="41.25" customHeight="1">
      <c r="A38" s="48">
        <f t="shared" si="0"/>
        <v>33</v>
      </c>
      <c r="B38" s="12" t="s">
        <v>30</v>
      </c>
      <c r="C38" s="41" t="s">
        <v>342</v>
      </c>
      <c r="D38" s="11">
        <v>26.2</v>
      </c>
      <c r="E38" s="12" t="s">
        <v>120</v>
      </c>
      <c r="F38" s="14" t="s">
        <v>303</v>
      </c>
    </row>
    <row r="39" spans="1:6" ht="38.25" customHeight="1">
      <c r="A39" s="48">
        <f t="shared" si="0"/>
        <v>34</v>
      </c>
      <c r="B39" s="12" t="s">
        <v>30</v>
      </c>
      <c r="C39" s="41" t="s">
        <v>343</v>
      </c>
      <c r="D39" s="11">
        <v>0.02</v>
      </c>
      <c r="E39" s="12" t="s">
        <v>119</v>
      </c>
      <c r="F39" s="14" t="s">
        <v>304</v>
      </c>
    </row>
    <row r="40" spans="1:6" ht="37.5" customHeight="1">
      <c r="A40" s="48">
        <f t="shared" si="0"/>
        <v>35</v>
      </c>
      <c r="B40" s="12" t="s">
        <v>30</v>
      </c>
      <c r="C40" s="40" t="s">
        <v>344</v>
      </c>
      <c r="D40" s="11">
        <v>0.007</v>
      </c>
      <c r="E40" s="12" t="s">
        <v>118</v>
      </c>
      <c r="F40" s="14" t="s">
        <v>302</v>
      </c>
    </row>
    <row r="41" spans="1:6" ht="34.5" customHeight="1">
      <c r="A41" s="48">
        <f t="shared" si="0"/>
        <v>36</v>
      </c>
      <c r="B41" s="12" t="s">
        <v>35</v>
      </c>
      <c r="C41" s="40" t="s">
        <v>345</v>
      </c>
      <c r="D41" s="45">
        <v>48</v>
      </c>
      <c r="E41" s="40" t="s">
        <v>122</v>
      </c>
      <c r="F41" s="40" t="s">
        <v>305</v>
      </c>
    </row>
    <row r="42" spans="1:6" ht="40.5" customHeight="1">
      <c r="A42" s="48">
        <f t="shared" si="0"/>
        <v>37</v>
      </c>
      <c r="B42" s="12" t="s">
        <v>35</v>
      </c>
      <c r="C42" s="40" t="s">
        <v>346</v>
      </c>
      <c r="D42" s="11">
        <v>1.3</v>
      </c>
      <c r="E42" s="12" t="s">
        <v>121</v>
      </c>
      <c r="F42" s="12" t="s">
        <v>347</v>
      </c>
    </row>
    <row r="43" spans="1:6" ht="38.25" customHeight="1">
      <c r="A43" s="48">
        <f t="shared" si="0"/>
        <v>38</v>
      </c>
      <c r="B43" s="12" t="s">
        <v>6</v>
      </c>
      <c r="C43" s="40" t="s">
        <v>126</v>
      </c>
      <c r="D43" s="11">
        <v>0.01</v>
      </c>
      <c r="E43" s="13" t="s">
        <v>127</v>
      </c>
      <c r="F43" s="12" t="s">
        <v>307</v>
      </c>
    </row>
    <row r="44" spans="1:6" ht="51.75" customHeight="1">
      <c r="A44" s="48">
        <f t="shared" si="0"/>
        <v>39</v>
      </c>
      <c r="B44" s="12" t="s">
        <v>6</v>
      </c>
      <c r="C44" s="40" t="s">
        <v>124</v>
      </c>
      <c r="D44" s="11">
        <v>15</v>
      </c>
      <c r="E44" s="13" t="s">
        <v>125</v>
      </c>
      <c r="F44" s="12" t="s">
        <v>308</v>
      </c>
    </row>
    <row r="45" spans="1:6" ht="54" customHeight="1">
      <c r="A45" s="48">
        <f t="shared" si="0"/>
        <v>40</v>
      </c>
      <c r="B45" s="12" t="s">
        <v>6</v>
      </c>
      <c r="C45" s="40" t="s">
        <v>348</v>
      </c>
      <c r="D45" s="11">
        <v>6</v>
      </c>
      <c r="E45" s="12" t="s">
        <v>123</v>
      </c>
      <c r="F45" s="12" t="s">
        <v>306</v>
      </c>
    </row>
    <row r="46" spans="1:6" ht="25.5" customHeight="1">
      <c r="A46" s="48"/>
      <c r="B46" s="55" t="s">
        <v>37</v>
      </c>
      <c r="C46" s="55"/>
      <c r="D46" s="50">
        <f>SUM(D47:D52)</f>
        <v>0.06</v>
      </c>
      <c r="E46" s="4"/>
      <c r="F46" s="4"/>
    </row>
    <row r="47" spans="1:6" ht="53.25" customHeight="1">
      <c r="A47" s="48">
        <v>41</v>
      </c>
      <c r="B47" s="47" t="s">
        <v>50</v>
      </c>
      <c r="C47" s="49" t="s">
        <v>57</v>
      </c>
      <c r="D47" s="46">
        <v>0.06</v>
      </c>
      <c r="E47" s="47" t="s">
        <v>58</v>
      </c>
      <c r="F47" s="47" t="s">
        <v>286</v>
      </c>
    </row>
    <row r="48" spans="1:6" ht="51">
      <c r="A48" s="48">
        <f t="shared" si="0"/>
        <v>42</v>
      </c>
      <c r="B48" s="12" t="s">
        <v>50</v>
      </c>
      <c r="C48" s="41" t="s">
        <v>59</v>
      </c>
      <c r="D48" s="11"/>
      <c r="E48" s="12" t="s">
        <v>60</v>
      </c>
      <c r="F48" s="12" t="s">
        <v>286</v>
      </c>
    </row>
    <row r="49" spans="1:6" ht="25.5">
      <c r="A49" s="48">
        <f t="shared" si="0"/>
        <v>43</v>
      </c>
      <c r="B49" s="40" t="s">
        <v>19</v>
      </c>
      <c r="C49" s="40" t="s">
        <v>98</v>
      </c>
      <c r="D49" s="45"/>
      <c r="E49" s="41" t="s">
        <v>99</v>
      </c>
      <c r="F49" s="40" t="s">
        <v>294</v>
      </c>
    </row>
    <row r="50" spans="1:6" ht="25.5">
      <c r="A50" s="48">
        <f t="shared" si="0"/>
        <v>44</v>
      </c>
      <c r="B50" s="40" t="s">
        <v>19</v>
      </c>
      <c r="C50" s="40" t="s">
        <v>100</v>
      </c>
      <c r="D50" s="45"/>
      <c r="E50" s="41" t="s">
        <v>101</v>
      </c>
      <c r="F50" s="40" t="s">
        <v>294</v>
      </c>
    </row>
    <row r="51" spans="1:6" ht="25.5">
      <c r="A51" s="48">
        <f t="shared" si="0"/>
        <v>45</v>
      </c>
      <c r="B51" s="40" t="s">
        <v>19</v>
      </c>
      <c r="C51" s="40" t="s">
        <v>102</v>
      </c>
      <c r="D51" s="45"/>
      <c r="E51" s="41" t="s">
        <v>103</v>
      </c>
      <c r="F51" s="40" t="s">
        <v>295</v>
      </c>
    </row>
    <row r="52" spans="1:6" ht="25.5">
      <c r="A52" s="48">
        <f t="shared" si="0"/>
        <v>46</v>
      </c>
      <c r="B52" s="51" t="s">
        <v>19</v>
      </c>
      <c r="C52" s="51" t="s">
        <v>104</v>
      </c>
      <c r="D52" s="52"/>
      <c r="E52" s="53" t="s">
        <v>105</v>
      </c>
      <c r="F52" s="51" t="s">
        <v>295</v>
      </c>
    </row>
    <row r="53" spans="1:6" ht="15">
      <c r="A53" s="48"/>
      <c r="B53" s="54" t="s">
        <v>215</v>
      </c>
      <c r="C53" s="4"/>
      <c r="D53" s="8">
        <f>SUM(D54:D57)</f>
        <v>1230</v>
      </c>
      <c r="E53" s="4"/>
      <c r="F53" s="4"/>
    </row>
    <row r="54" spans="1:6" ht="38.25">
      <c r="A54" s="48">
        <v>47</v>
      </c>
      <c r="B54" s="47" t="s">
        <v>26</v>
      </c>
      <c r="C54" s="49" t="s">
        <v>110</v>
      </c>
      <c r="D54" s="46">
        <v>150</v>
      </c>
      <c r="E54" s="47" t="s">
        <v>111</v>
      </c>
      <c r="F54" s="47" t="s">
        <v>298</v>
      </c>
    </row>
    <row r="55" spans="1:6" ht="38.25">
      <c r="A55" s="48">
        <f t="shared" si="0"/>
        <v>48</v>
      </c>
      <c r="B55" s="12" t="s">
        <v>26</v>
      </c>
      <c r="C55" s="41" t="s">
        <v>112</v>
      </c>
      <c r="D55" s="11">
        <v>300</v>
      </c>
      <c r="E55" s="12" t="s">
        <v>113</v>
      </c>
      <c r="F55" s="12" t="s">
        <v>299</v>
      </c>
    </row>
    <row r="56" spans="1:6" ht="38.25">
      <c r="A56" s="48">
        <f t="shared" si="0"/>
        <v>49</v>
      </c>
      <c r="B56" s="12" t="s">
        <v>26</v>
      </c>
      <c r="C56" s="41" t="s">
        <v>114</v>
      </c>
      <c r="D56" s="11">
        <v>600</v>
      </c>
      <c r="E56" s="12" t="s">
        <v>115</v>
      </c>
      <c r="F56" s="12" t="s">
        <v>299</v>
      </c>
    </row>
    <row r="57" spans="1:6" ht="38.25">
      <c r="A57" s="48">
        <f t="shared" si="0"/>
        <v>50</v>
      </c>
      <c r="B57" s="12" t="s">
        <v>26</v>
      </c>
      <c r="C57" s="40" t="s">
        <v>116</v>
      </c>
      <c r="D57" s="11">
        <v>180</v>
      </c>
      <c r="E57" s="12" t="s">
        <v>117</v>
      </c>
      <c r="F57" s="12" t="s">
        <v>299</v>
      </c>
    </row>
  </sheetData>
  <sheetProtection/>
  <mergeCells count="1">
    <mergeCell ref="B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28">
      <selection activeCell="F12" sqref="F12:F15"/>
    </sheetView>
  </sheetViews>
  <sheetFormatPr defaultColWidth="9.140625" defaultRowHeight="15"/>
  <cols>
    <col min="1" max="1" width="6.421875" style="0" customWidth="1"/>
    <col min="2" max="2" width="17.7109375" style="0" customWidth="1"/>
    <col min="3" max="3" width="13.28125" style="0" customWidth="1"/>
    <col min="5" max="5" width="9.8515625" style="0" customWidth="1"/>
    <col min="6" max="6" width="24.57421875" style="0" customWidth="1"/>
  </cols>
  <sheetData>
    <row r="1" spans="1:6" ht="48.75" customHeight="1">
      <c r="A1" s="1"/>
      <c r="B1" s="58" t="s">
        <v>241</v>
      </c>
      <c r="C1" s="58"/>
      <c r="D1" s="58"/>
      <c r="E1" s="58"/>
      <c r="F1" s="58"/>
    </row>
    <row r="2" spans="1:6" ht="15">
      <c r="A2" s="1"/>
      <c r="B2" s="1"/>
      <c r="C2" s="1"/>
      <c r="D2" s="1"/>
      <c r="E2" s="1"/>
      <c r="F2" s="1"/>
    </row>
    <row r="3" spans="1:6" ht="66.75" customHeight="1">
      <c r="A3" s="2" t="s">
        <v>0</v>
      </c>
      <c r="B3" s="2" t="s">
        <v>2</v>
      </c>
      <c r="C3" s="2" t="s">
        <v>1</v>
      </c>
      <c r="D3" s="2" t="s">
        <v>129</v>
      </c>
      <c r="E3" s="2" t="s">
        <v>3</v>
      </c>
      <c r="F3" s="2" t="s">
        <v>242</v>
      </c>
    </row>
    <row r="4" spans="1:6" ht="15.75">
      <c r="A4" s="89" t="s">
        <v>130</v>
      </c>
      <c r="B4" s="90"/>
      <c r="C4" s="90"/>
      <c r="D4" s="91"/>
      <c r="E4" s="17">
        <f>E5+E6</f>
        <v>86317.8</v>
      </c>
      <c r="F4" s="6"/>
    </row>
    <row r="5" spans="1:6" ht="15">
      <c r="A5" s="92">
        <v>1</v>
      </c>
      <c r="B5" s="74" t="s">
        <v>131</v>
      </c>
      <c r="C5" s="5" t="s">
        <v>132</v>
      </c>
      <c r="D5" s="92">
        <v>2004</v>
      </c>
      <c r="E5" s="35">
        <v>46860.9</v>
      </c>
      <c r="F5" s="93" t="s">
        <v>238</v>
      </c>
    </row>
    <row r="6" spans="1:6" ht="37.5" customHeight="1">
      <c r="A6" s="92"/>
      <c r="B6" s="76"/>
      <c r="C6" s="6" t="s">
        <v>35</v>
      </c>
      <c r="D6" s="92"/>
      <c r="E6" s="35">
        <v>39456.9</v>
      </c>
      <c r="F6" s="93"/>
    </row>
    <row r="7" spans="1:6" ht="15.75">
      <c r="A7" s="94" t="s">
        <v>133</v>
      </c>
      <c r="B7" s="95"/>
      <c r="C7" s="95"/>
      <c r="D7" s="96"/>
      <c r="E7" s="18">
        <f>E8+E25+E42</f>
        <v>329257.71</v>
      </c>
      <c r="F7" s="6"/>
    </row>
    <row r="8" spans="1:6" ht="15.75">
      <c r="A8" s="97" t="s">
        <v>43</v>
      </c>
      <c r="B8" s="98"/>
      <c r="C8" s="98"/>
      <c r="D8" s="99"/>
      <c r="E8" s="19">
        <f>E9+E10+E11+E12+E16+E17+E18+E21</f>
        <v>272381.04000000004</v>
      </c>
      <c r="F8" s="6"/>
    </row>
    <row r="9" spans="1:6" ht="78" customHeight="1">
      <c r="A9" s="11">
        <v>1</v>
      </c>
      <c r="B9" s="16" t="s">
        <v>134</v>
      </c>
      <c r="C9" s="16" t="s">
        <v>154</v>
      </c>
      <c r="D9" s="11">
        <v>1994</v>
      </c>
      <c r="E9" s="11">
        <v>9544.71</v>
      </c>
      <c r="F9" s="6" t="s">
        <v>245</v>
      </c>
    </row>
    <row r="10" spans="1:6" ht="81" customHeight="1">
      <c r="A10" s="11">
        <v>2</v>
      </c>
      <c r="B10" s="16" t="s">
        <v>135</v>
      </c>
      <c r="C10" s="16" t="s">
        <v>50</v>
      </c>
      <c r="D10" s="11">
        <v>1998</v>
      </c>
      <c r="E10" s="11">
        <v>12015</v>
      </c>
      <c r="F10" s="33" t="s">
        <v>246</v>
      </c>
    </row>
    <row r="11" spans="1:6" ht="62.25" customHeight="1">
      <c r="A11" s="11">
        <v>3</v>
      </c>
      <c r="B11" s="16" t="s">
        <v>136</v>
      </c>
      <c r="C11" s="16" t="s">
        <v>6</v>
      </c>
      <c r="D11" s="11">
        <v>1998</v>
      </c>
      <c r="E11" s="11">
        <v>94219</v>
      </c>
      <c r="F11" s="33" t="s">
        <v>247</v>
      </c>
    </row>
    <row r="12" spans="1:6" ht="26.25" customHeight="1">
      <c r="A12" s="71">
        <v>4</v>
      </c>
      <c r="B12" s="74" t="s">
        <v>137</v>
      </c>
      <c r="C12" s="6" t="s">
        <v>4</v>
      </c>
      <c r="D12" s="71">
        <v>1999</v>
      </c>
      <c r="E12" s="11">
        <f>E13+E14+E15</f>
        <v>70692.34</v>
      </c>
      <c r="F12" s="77" t="s">
        <v>248</v>
      </c>
    </row>
    <row r="13" spans="1:6" ht="15">
      <c r="A13" s="72"/>
      <c r="B13" s="75"/>
      <c r="C13" s="20" t="s">
        <v>30</v>
      </c>
      <c r="D13" s="72"/>
      <c r="E13" s="20">
        <v>13635.56</v>
      </c>
      <c r="F13" s="78"/>
    </row>
    <row r="14" spans="1:6" ht="21.75" customHeight="1">
      <c r="A14" s="72"/>
      <c r="B14" s="75"/>
      <c r="C14" s="20" t="s">
        <v>138</v>
      </c>
      <c r="D14" s="72"/>
      <c r="E14" s="20">
        <v>26018.37</v>
      </c>
      <c r="F14" s="78"/>
    </row>
    <row r="15" spans="1:6" ht="21" customHeight="1">
      <c r="A15" s="73"/>
      <c r="B15" s="76"/>
      <c r="C15" s="20" t="s">
        <v>6</v>
      </c>
      <c r="D15" s="73"/>
      <c r="E15" s="20">
        <v>31038.41</v>
      </c>
      <c r="F15" s="79"/>
    </row>
    <row r="16" spans="1:6" ht="53.25" customHeight="1">
      <c r="A16" s="11">
        <v>5</v>
      </c>
      <c r="B16" s="16" t="s">
        <v>139</v>
      </c>
      <c r="C16" s="16" t="s">
        <v>8</v>
      </c>
      <c r="D16" s="11">
        <v>2003</v>
      </c>
      <c r="E16" s="11">
        <v>7950</v>
      </c>
      <c r="F16" s="33" t="s">
        <v>249</v>
      </c>
    </row>
    <row r="17" spans="1:6" ht="33.75" customHeight="1">
      <c r="A17" s="11">
        <v>6</v>
      </c>
      <c r="B17" s="12" t="s">
        <v>140</v>
      </c>
      <c r="C17" s="12" t="s">
        <v>141</v>
      </c>
      <c r="D17" s="11">
        <v>2007</v>
      </c>
      <c r="E17" s="11">
        <v>6685.17</v>
      </c>
      <c r="F17" s="6" t="s">
        <v>142</v>
      </c>
    </row>
    <row r="18" spans="1:6" ht="26.25">
      <c r="A18" s="71">
        <v>7</v>
      </c>
      <c r="B18" s="74" t="s">
        <v>143</v>
      </c>
      <c r="C18" s="6" t="s">
        <v>4</v>
      </c>
      <c r="D18" s="71">
        <v>1996</v>
      </c>
      <c r="E18" s="11">
        <f>E19+E20</f>
        <v>16227.42</v>
      </c>
      <c r="F18" s="77" t="s">
        <v>253</v>
      </c>
    </row>
    <row r="19" spans="1:6" ht="15">
      <c r="A19" s="72"/>
      <c r="B19" s="75"/>
      <c r="C19" s="21" t="s">
        <v>141</v>
      </c>
      <c r="D19" s="72"/>
      <c r="E19" s="21">
        <v>14610.09</v>
      </c>
      <c r="F19" s="78"/>
    </row>
    <row r="20" spans="1:6" ht="79.5" customHeight="1">
      <c r="A20" s="73"/>
      <c r="B20" s="76"/>
      <c r="C20" s="21" t="s">
        <v>22</v>
      </c>
      <c r="D20" s="73"/>
      <c r="E20" s="22">
        <v>1617.33</v>
      </c>
      <c r="F20" s="79"/>
    </row>
    <row r="21" spans="1:6" ht="24" customHeight="1">
      <c r="A21" s="71">
        <v>8</v>
      </c>
      <c r="B21" s="74" t="s">
        <v>144</v>
      </c>
      <c r="C21" s="6" t="s">
        <v>4</v>
      </c>
      <c r="D21" s="71">
        <v>2007</v>
      </c>
      <c r="E21" s="23">
        <f>E22+E23+E24</f>
        <v>55047.4</v>
      </c>
      <c r="F21" s="71" t="s">
        <v>142</v>
      </c>
    </row>
    <row r="22" spans="1:6" ht="21.75" customHeight="1">
      <c r="A22" s="72"/>
      <c r="B22" s="75"/>
      <c r="C22" s="20" t="s">
        <v>16</v>
      </c>
      <c r="D22" s="72"/>
      <c r="E22" s="20">
        <v>46584.4</v>
      </c>
      <c r="F22" s="72"/>
    </row>
    <row r="23" spans="1:6" ht="15">
      <c r="A23" s="72"/>
      <c r="B23" s="75"/>
      <c r="C23" s="20" t="s">
        <v>24</v>
      </c>
      <c r="D23" s="72"/>
      <c r="E23" s="20">
        <v>5570</v>
      </c>
      <c r="F23" s="72"/>
    </row>
    <row r="24" spans="1:6" ht="21" customHeight="1">
      <c r="A24" s="73"/>
      <c r="B24" s="76"/>
      <c r="C24" s="20" t="s">
        <v>79</v>
      </c>
      <c r="D24" s="73"/>
      <c r="E24" s="20">
        <v>2893</v>
      </c>
      <c r="F24" s="73"/>
    </row>
    <row r="25" spans="1:8" ht="15.75">
      <c r="A25" s="80" t="s">
        <v>5</v>
      </c>
      <c r="B25" s="81"/>
      <c r="C25" s="81"/>
      <c r="D25" s="82"/>
      <c r="E25" s="24">
        <f>E26+E29+E30+E31+E32+E33+E34+E37</f>
        <v>46229.67</v>
      </c>
      <c r="F25" s="5"/>
      <c r="H25" s="44"/>
    </row>
    <row r="26" spans="1:6" ht="26.25">
      <c r="A26" s="83">
        <v>9</v>
      </c>
      <c r="B26" s="86" t="s">
        <v>145</v>
      </c>
      <c r="C26" s="6" t="s">
        <v>4</v>
      </c>
      <c r="D26" s="83">
        <v>1979</v>
      </c>
      <c r="E26" s="7">
        <f>E27+E28</f>
        <v>2818.4</v>
      </c>
      <c r="F26" s="68" t="s">
        <v>252</v>
      </c>
    </row>
    <row r="27" spans="1:6" ht="15">
      <c r="A27" s="84"/>
      <c r="B27" s="87"/>
      <c r="C27" s="25" t="s">
        <v>79</v>
      </c>
      <c r="D27" s="84"/>
      <c r="E27" s="5">
        <v>1587</v>
      </c>
      <c r="F27" s="69"/>
    </row>
    <row r="28" spans="1:6" ht="15">
      <c r="A28" s="85"/>
      <c r="B28" s="88"/>
      <c r="C28" s="25" t="s">
        <v>138</v>
      </c>
      <c r="D28" s="85"/>
      <c r="E28" s="5">
        <v>1231.4</v>
      </c>
      <c r="F28" s="70"/>
    </row>
    <row r="29" spans="1:6" ht="59.25" customHeight="1">
      <c r="A29" s="15">
        <v>10</v>
      </c>
      <c r="B29" s="26" t="s">
        <v>146</v>
      </c>
      <c r="C29" s="26" t="s">
        <v>79</v>
      </c>
      <c r="D29" s="15">
        <v>1979</v>
      </c>
      <c r="E29" s="15">
        <v>959.2</v>
      </c>
      <c r="F29" s="6" t="s">
        <v>251</v>
      </c>
    </row>
    <row r="30" spans="1:6" ht="54.75" customHeight="1">
      <c r="A30" s="15">
        <v>11</v>
      </c>
      <c r="B30" s="26" t="s">
        <v>147</v>
      </c>
      <c r="C30" s="26" t="s">
        <v>35</v>
      </c>
      <c r="D30" s="15">
        <v>1986</v>
      </c>
      <c r="E30" s="15">
        <v>2812</v>
      </c>
      <c r="F30" s="6" t="s">
        <v>250</v>
      </c>
    </row>
    <row r="31" spans="1:6" ht="64.5" customHeight="1">
      <c r="A31" s="11">
        <v>12</v>
      </c>
      <c r="B31" s="16" t="s">
        <v>148</v>
      </c>
      <c r="C31" s="16" t="s">
        <v>26</v>
      </c>
      <c r="D31" s="11">
        <v>1994</v>
      </c>
      <c r="E31" s="11">
        <v>1594.07</v>
      </c>
      <c r="F31" s="16" t="s">
        <v>254</v>
      </c>
    </row>
    <row r="32" spans="1:6" ht="70.5" customHeight="1">
      <c r="A32" s="11">
        <v>13</v>
      </c>
      <c r="B32" s="16" t="s">
        <v>149</v>
      </c>
      <c r="C32" s="16" t="s">
        <v>30</v>
      </c>
      <c r="D32" s="11">
        <v>1994</v>
      </c>
      <c r="E32" s="11">
        <v>1443</v>
      </c>
      <c r="F32" s="16" t="s">
        <v>255</v>
      </c>
    </row>
    <row r="33" spans="1:6" ht="59.25" customHeight="1">
      <c r="A33" s="11">
        <v>14</v>
      </c>
      <c r="B33" s="16" t="s">
        <v>150</v>
      </c>
      <c r="C33" s="16" t="s">
        <v>138</v>
      </c>
      <c r="D33" s="11">
        <v>1997</v>
      </c>
      <c r="E33" s="11">
        <v>9283</v>
      </c>
      <c r="F33" s="33" t="s">
        <v>256</v>
      </c>
    </row>
    <row r="34" spans="1:6" ht="26.25">
      <c r="A34" s="71">
        <v>15</v>
      </c>
      <c r="B34" s="74" t="s">
        <v>151</v>
      </c>
      <c r="C34" s="6" t="s">
        <v>4</v>
      </c>
      <c r="D34" s="71">
        <v>1997</v>
      </c>
      <c r="E34" s="11">
        <f>E35+E36</f>
        <v>7936</v>
      </c>
      <c r="F34" s="77" t="s">
        <v>257</v>
      </c>
    </row>
    <row r="35" spans="1:6" ht="15">
      <c r="A35" s="72"/>
      <c r="B35" s="75"/>
      <c r="C35" s="21" t="s">
        <v>61</v>
      </c>
      <c r="D35" s="72"/>
      <c r="E35" s="21">
        <v>3300</v>
      </c>
      <c r="F35" s="78"/>
    </row>
    <row r="36" spans="1:6" ht="24.75" customHeight="1">
      <c r="A36" s="73"/>
      <c r="B36" s="76"/>
      <c r="C36" s="21" t="s">
        <v>35</v>
      </c>
      <c r="D36" s="73"/>
      <c r="E36" s="21">
        <v>4636</v>
      </c>
      <c r="F36" s="79"/>
    </row>
    <row r="37" spans="1:6" ht="26.25">
      <c r="A37" s="71">
        <v>16</v>
      </c>
      <c r="B37" s="74" t="s">
        <v>152</v>
      </c>
      <c r="C37" s="6" t="s">
        <v>4</v>
      </c>
      <c r="D37" s="71">
        <v>1991</v>
      </c>
      <c r="E37" s="11">
        <f>E38+E39+E40+E41</f>
        <v>19384</v>
      </c>
      <c r="F37" s="74" t="s">
        <v>258</v>
      </c>
    </row>
    <row r="38" spans="1:6" ht="15">
      <c r="A38" s="72"/>
      <c r="B38" s="75"/>
      <c r="C38" s="21" t="s">
        <v>61</v>
      </c>
      <c r="D38" s="72"/>
      <c r="E38" s="21">
        <v>12376</v>
      </c>
      <c r="F38" s="75"/>
    </row>
    <row r="39" spans="1:6" ht="15">
      <c r="A39" s="72"/>
      <c r="B39" s="75"/>
      <c r="C39" s="21" t="s">
        <v>141</v>
      </c>
      <c r="D39" s="72"/>
      <c r="E39" s="21">
        <v>4282</v>
      </c>
      <c r="F39" s="75"/>
    </row>
    <row r="40" spans="1:6" ht="15">
      <c r="A40" s="72"/>
      <c r="B40" s="75"/>
      <c r="C40" s="21" t="s">
        <v>13</v>
      </c>
      <c r="D40" s="72"/>
      <c r="E40" s="21">
        <v>1863</v>
      </c>
      <c r="F40" s="75"/>
    </row>
    <row r="41" spans="1:6" ht="15">
      <c r="A41" s="73"/>
      <c r="B41" s="76"/>
      <c r="C41" s="21" t="s">
        <v>16</v>
      </c>
      <c r="D41" s="73"/>
      <c r="E41" s="21">
        <v>863</v>
      </c>
      <c r="F41" s="76"/>
    </row>
    <row r="42" spans="1:6" ht="15">
      <c r="A42" s="65" t="s">
        <v>37</v>
      </c>
      <c r="B42" s="66"/>
      <c r="C42" s="66"/>
      <c r="D42" s="67"/>
      <c r="E42" s="27">
        <f>E43</f>
        <v>10647</v>
      </c>
      <c r="F42" s="16"/>
    </row>
    <row r="43" spans="1:6" ht="25.5">
      <c r="A43" s="11">
        <v>17</v>
      </c>
      <c r="B43" s="16" t="s">
        <v>153</v>
      </c>
      <c r="C43" s="16" t="s">
        <v>79</v>
      </c>
      <c r="D43" s="11">
        <v>2005</v>
      </c>
      <c r="E43" s="11">
        <v>10647</v>
      </c>
      <c r="F43" s="16" t="s">
        <v>259</v>
      </c>
    </row>
  </sheetData>
  <sheetProtection/>
  <mergeCells count="34">
    <mergeCell ref="A7:D7"/>
    <mergeCell ref="A8:D8"/>
    <mergeCell ref="A12:A15"/>
    <mergeCell ref="B12:B15"/>
    <mergeCell ref="D12:D15"/>
    <mergeCell ref="B1:F1"/>
    <mergeCell ref="A4:D4"/>
    <mergeCell ref="A5:A6"/>
    <mergeCell ref="B5:B6"/>
    <mergeCell ref="D5:D6"/>
    <mergeCell ref="F5:F6"/>
    <mergeCell ref="A25:D25"/>
    <mergeCell ref="A26:A28"/>
    <mergeCell ref="B26:B28"/>
    <mergeCell ref="D26:D28"/>
    <mergeCell ref="F12:F15"/>
    <mergeCell ref="A18:A20"/>
    <mergeCell ref="B18:B20"/>
    <mergeCell ref="D18:D20"/>
    <mergeCell ref="F18:F20"/>
    <mergeCell ref="A21:A24"/>
    <mergeCell ref="B21:B24"/>
    <mergeCell ref="D21:D24"/>
    <mergeCell ref="F21:F24"/>
    <mergeCell ref="A42:D42"/>
    <mergeCell ref="F26:F28"/>
    <mergeCell ref="A37:A41"/>
    <mergeCell ref="B37:B41"/>
    <mergeCell ref="D37:D41"/>
    <mergeCell ref="F37:F41"/>
    <mergeCell ref="A34:A36"/>
    <mergeCell ref="B34:B36"/>
    <mergeCell ref="D34:D36"/>
    <mergeCell ref="F34:F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28">
      <selection activeCell="B4" sqref="B4"/>
    </sheetView>
  </sheetViews>
  <sheetFormatPr defaultColWidth="9.140625" defaultRowHeight="15"/>
  <cols>
    <col min="1" max="1" width="5.421875" style="0" customWidth="1"/>
    <col min="2" max="2" width="15.8515625" style="0" customWidth="1"/>
    <col min="3" max="3" width="16.140625" style="0" customWidth="1"/>
    <col min="4" max="4" width="12.421875" style="0" customWidth="1"/>
    <col min="5" max="5" width="20.140625" style="0" hidden="1" customWidth="1"/>
    <col min="6" max="6" width="18.00390625" style="0" customWidth="1"/>
  </cols>
  <sheetData>
    <row r="1" spans="1:6" ht="30" customHeight="1">
      <c r="A1" s="1"/>
      <c r="B1" s="100" t="s">
        <v>243</v>
      </c>
      <c r="C1" s="100"/>
      <c r="D1" s="100"/>
      <c r="E1" s="100"/>
      <c r="F1" s="100"/>
    </row>
    <row r="2" spans="1:6" ht="15">
      <c r="A2" s="1"/>
      <c r="B2" s="1"/>
      <c r="C2" s="1"/>
      <c r="D2" s="1"/>
      <c r="E2" s="1"/>
      <c r="F2" s="1"/>
    </row>
    <row r="3" spans="1:6" ht="39">
      <c r="A3" s="30" t="s">
        <v>0</v>
      </c>
      <c r="B3" s="30" t="s">
        <v>47</v>
      </c>
      <c r="C3" s="30" t="s">
        <v>48</v>
      </c>
      <c r="D3" s="30" t="s">
        <v>244</v>
      </c>
      <c r="E3" s="30" t="s">
        <v>49</v>
      </c>
      <c r="F3" s="30" t="s">
        <v>155</v>
      </c>
    </row>
    <row r="4" spans="1:6" ht="26.25">
      <c r="A4" s="6"/>
      <c r="B4" s="2" t="s">
        <v>353</v>
      </c>
      <c r="C4" s="2"/>
      <c r="D4" s="36">
        <f>SUM(D6:D37)/10000</f>
        <v>455.96932400000003</v>
      </c>
      <c r="E4" s="6"/>
      <c r="F4" s="6"/>
    </row>
    <row r="5" spans="1:6" ht="15">
      <c r="A5" s="6"/>
      <c r="B5" s="61" t="s">
        <v>156</v>
      </c>
      <c r="C5" s="63"/>
      <c r="D5" s="2"/>
      <c r="E5" s="6"/>
      <c r="F5" s="6"/>
    </row>
    <row r="6" spans="1:6" ht="67.5" customHeight="1">
      <c r="A6" s="28">
        <v>1</v>
      </c>
      <c r="B6" s="12" t="s">
        <v>50</v>
      </c>
      <c r="C6" s="12" t="s">
        <v>157</v>
      </c>
      <c r="D6" s="28">
        <v>125</v>
      </c>
      <c r="E6" s="12" t="s">
        <v>158</v>
      </c>
      <c r="F6" s="12" t="s">
        <v>159</v>
      </c>
    </row>
    <row r="7" spans="1:6" ht="52.5" customHeight="1">
      <c r="A7" s="28">
        <f>A6+1</f>
        <v>2</v>
      </c>
      <c r="B7" s="12" t="s">
        <v>50</v>
      </c>
      <c r="C7" s="16" t="s">
        <v>160</v>
      </c>
      <c r="D7" s="28">
        <v>230</v>
      </c>
      <c r="E7" s="6" t="s">
        <v>161</v>
      </c>
      <c r="F7" s="12" t="s">
        <v>159</v>
      </c>
    </row>
    <row r="8" spans="1:6" ht="72" customHeight="1">
      <c r="A8" s="28">
        <f aca="true" t="shared" si="0" ref="A8:A32">A7+1</f>
        <v>3</v>
      </c>
      <c r="B8" s="12" t="s">
        <v>50</v>
      </c>
      <c r="C8" s="16" t="s">
        <v>162</v>
      </c>
      <c r="D8" s="28">
        <v>16000</v>
      </c>
      <c r="E8" s="31" t="s">
        <v>163</v>
      </c>
      <c r="F8" s="12" t="s">
        <v>164</v>
      </c>
    </row>
    <row r="9" spans="1:6" ht="79.5" customHeight="1">
      <c r="A9" s="28">
        <f t="shared" si="0"/>
        <v>4</v>
      </c>
      <c r="B9" s="12" t="s">
        <v>70</v>
      </c>
      <c r="C9" s="16" t="s">
        <v>165</v>
      </c>
      <c r="D9" s="28">
        <v>300</v>
      </c>
      <c r="E9" s="6" t="s">
        <v>166</v>
      </c>
      <c r="F9" s="12" t="s">
        <v>159</v>
      </c>
    </row>
    <row r="10" spans="1:6" ht="72.75" customHeight="1">
      <c r="A10" s="28">
        <f t="shared" si="0"/>
        <v>5</v>
      </c>
      <c r="B10" s="12" t="s">
        <v>8</v>
      </c>
      <c r="C10" s="16" t="s">
        <v>167</v>
      </c>
      <c r="D10" s="28">
        <v>220</v>
      </c>
      <c r="E10" s="6" t="s">
        <v>168</v>
      </c>
      <c r="F10" s="12" t="s">
        <v>159</v>
      </c>
    </row>
    <row r="11" spans="1:6" ht="72.75" customHeight="1">
      <c r="A11" s="28">
        <f t="shared" si="0"/>
        <v>6</v>
      </c>
      <c r="B11" s="12" t="s">
        <v>8</v>
      </c>
      <c r="C11" s="16" t="s">
        <v>169</v>
      </c>
      <c r="D11" s="28">
        <v>320000</v>
      </c>
      <c r="E11" s="31" t="s">
        <v>170</v>
      </c>
      <c r="F11" s="12" t="s">
        <v>164</v>
      </c>
    </row>
    <row r="12" spans="1:6" ht="66" customHeight="1">
      <c r="A12" s="28">
        <f t="shared" si="0"/>
        <v>7</v>
      </c>
      <c r="B12" s="12" t="s">
        <v>141</v>
      </c>
      <c r="C12" s="16" t="s">
        <v>171</v>
      </c>
      <c r="D12" s="28">
        <v>85</v>
      </c>
      <c r="E12" s="16" t="s">
        <v>172</v>
      </c>
      <c r="F12" s="12" t="s">
        <v>159</v>
      </c>
    </row>
    <row r="13" spans="1:6" ht="60.75" customHeight="1">
      <c r="A13" s="28">
        <f t="shared" si="0"/>
        <v>8</v>
      </c>
      <c r="B13" s="12" t="s">
        <v>11</v>
      </c>
      <c r="C13" s="16" t="s">
        <v>173</v>
      </c>
      <c r="D13" s="28">
        <v>700</v>
      </c>
      <c r="E13" s="16" t="s">
        <v>174</v>
      </c>
      <c r="F13" s="12" t="s">
        <v>159</v>
      </c>
    </row>
    <row r="14" spans="1:6" ht="63.75">
      <c r="A14" s="28">
        <f t="shared" si="0"/>
        <v>9</v>
      </c>
      <c r="B14" s="12" t="s">
        <v>11</v>
      </c>
      <c r="C14" s="16" t="s">
        <v>175</v>
      </c>
      <c r="D14" s="28">
        <v>28</v>
      </c>
      <c r="E14" s="16" t="s">
        <v>176</v>
      </c>
      <c r="F14" s="12" t="s">
        <v>159</v>
      </c>
    </row>
    <row r="15" spans="1:6" ht="63.75">
      <c r="A15" s="28">
        <f t="shared" si="0"/>
        <v>10</v>
      </c>
      <c r="B15" s="12" t="s">
        <v>11</v>
      </c>
      <c r="C15" s="16" t="s">
        <v>177</v>
      </c>
      <c r="D15" s="28">
        <v>500</v>
      </c>
      <c r="E15" s="16" t="s">
        <v>178</v>
      </c>
      <c r="F15" s="12" t="s">
        <v>159</v>
      </c>
    </row>
    <row r="16" spans="1:6" ht="38.25">
      <c r="A16" s="28">
        <f t="shared" si="0"/>
        <v>11</v>
      </c>
      <c r="B16" s="12" t="s">
        <v>11</v>
      </c>
      <c r="C16" s="16" t="s">
        <v>179</v>
      </c>
      <c r="D16" s="28">
        <v>3000</v>
      </c>
      <c r="E16" s="26" t="s">
        <v>180</v>
      </c>
      <c r="F16" s="12" t="s">
        <v>159</v>
      </c>
    </row>
    <row r="17" spans="1:6" ht="78.75" customHeight="1">
      <c r="A17" s="28">
        <f>A16+1</f>
        <v>12</v>
      </c>
      <c r="B17" s="12" t="s">
        <v>16</v>
      </c>
      <c r="C17" s="16" t="s">
        <v>181</v>
      </c>
      <c r="D17" s="28">
        <v>109000</v>
      </c>
      <c r="E17" s="32" t="s">
        <v>182</v>
      </c>
      <c r="F17" s="12" t="s">
        <v>183</v>
      </c>
    </row>
    <row r="18" spans="1:6" ht="66.75" customHeight="1">
      <c r="A18" s="28">
        <f t="shared" si="0"/>
        <v>13</v>
      </c>
      <c r="B18" s="12" t="s">
        <v>16</v>
      </c>
      <c r="C18" s="16" t="s">
        <v>184</v>
      </c>
      <c r="D18" s="28">
        <v>36000</v>
      </c>
      <c r="E18" s="31" t="s">
        <v>185</v>
      </c>
      <c r="F18" s="12" t="s">
        <v>183</v>
      </c>
    </row>
    <row r="19" spans="1:6" ht="61.5" customHeight="1">
      <c r="A19" s="28">
        <f t="shared" si="0"/>
        <v>14</v>
      </c>
      <c r="B19" s="12" t="s">
        <v>19</v>
      </c>
      <c r="C19" s="16" t="s">
        <v>186</v>
      </c>
      <c r="D19" s="28">
        <v>20</v>
      </c>
      <c r="E19" s="32" t="s">
        <v>187</v>
      </c>
      <c r="F19" s="12" t="s">
        <v>159</v>
      </c>
    </row>
    <row r="20" spans="1:6" ht="64.5" customHeight="1">
      <c r="A20" s="28">
        <f t="shared" si="0"/>
        <v>15</v>
      </c>
      <c r="B20" s="13" t="s">
        <v>22</v>
      </c>
      <c r="C20" s="16" t="s">
        <v>188</v>
      </c>
      <c r="D20" s="28">
        <v>220</v>
      </c>
      <c r="E20" s="32" t="s">
        <v>189</v>
      </c>
      <c r="F20" s="12" t="s">
        <v>159</v>
      </c>
    </row>
    <row r="21" spans="1:6" ht="43.5" customHeight="1">
      <c r="A21" s="28">
        <f t="shared" si="0"/>
        <v>16</v>
      </c>
      <c r="B21" s="13" t="s">
        <v>22</v>
      </c>
      <c r="C21" s="33" t="s">
        <v>190</v>
      </c>
      <c r="D21" s="15">
        <v>660000</v>
      </c>
      <c r="E21" s="31" t="s">
        <v>191</v>
      </c>
      <c r="F21" s="12" t="s">
        <v>192</v>
      </c>
    </row>
    <row r="22" spans="1:6" ht="72" customHeight="1">
      <c r="A22" s="28">
        <f t="shared" si="0"/>
        <v>17</v>
      </c>
      <c r="B22" s="13" t="s">
        <v>138</v>
      </c>
      <c r="C22" s="16" t="s">
        <v>193</v>
      </c>
      <c r="D22" s="15">
        <v>650</v>
      </c>
      <c r="E22" s="16" t="s">
        <v>194</v>
      </c>
      <c r="F22" s="12" t="s">
        <v>159</v>
      </c>
    </row>
    <row r="23" spans="1:6" ht="38.25">
      <c r="A23" s="28">
        <f t="shared" si="0"/>
        <v>18</v>
      </c>
      <c r="B23" s="12" t="s">
        <v>24</v>
      </c>
      <c r="C23" s="16" t="s">
        <v>195</v>
      </c>
      <c r="D23" s="28">
        <v>118800</v>
      </c>
      <c r="E23" s="32" t="s">
        <v>196</v>
      </c>
      <c r="F23" s="12" t="s">
        <v>192</v>
      </c>
    </row>
    <row r="24" spans="1:6" ht="49.5" customHeight="1">
      <c r="A24" s="28">
        <f t="shared" si="0"/>
        <v>19</v>
      </c>
      <c r="B24" s="12" t="s">
        <v>26</v>
      </c>
      <c r="C24" s="16" t="s">
        <v>197</v>
      </c>
      <c r="D24" s="28">
        <v>220</v>
      </c>
      <c r="E24" s="16" t="s">
        <v>198</v>
      </c>
      <c r="F24" s="12" t="s">
        <v>159</v>
      </c>
    </row>
    <row r="25" spans="1:6" ht="68.25" customHeight="1">
      <c r="A25" s="28">
        <f t="shared" si="0"/>
        <v>20</v>
      </c>
      <c r="B25" s="12" t="s">
        <v>26</v>
      </c>
      <c r="C25" s="16" t="s">
        <v>199</v>
      </c>
      <c r="D25" s="28">
        <v>300</v>
      </c>
      <c r="E25" s="32" t="s">
        <v>200</v>
      </c>
      <c r="F25" s="12" t="s">
        <v>159</v>
      </c>
    </row>
    <row r="26" spans="1:6" ht="57.75" customHeight="1">
      <c r="A26" s="28">
        <f t="shared" si="0"/>
        <v>21</v>
      </c>
      <c r="B26" s="12" t="s">
        <v>26</v>
      </c>
      <c r="C26" s="16" t="s">
        <v>201</v>
      </c>
      <c r="D26" s="28">
        <v>220</v>
      </c>
      <c r="E26" s="32" t="s">
        <v>202</v>
      </c>
      <c r="F26" s="12" t="s">
        <v>159</v>
      </c>
    </row>
    <row r="27" spans="1:6" ht="60.75" customHeight="1">
      <c r="A27" s="28">
        <f t="shared" si="0"/>
        <v>22</v>
      </c>
      <c r="B27" s="12" t="s">
        <v>26</v>
      </c>
      <c r="C27" s="16" t="s">
        <v>203</v>
      </c>
      <c r="D27" s="28">
        <v>170000</v>
      </c>
      <c r="E27" s="32" t="s">
        <v>204</v>
      </c>
      <c r="F27" s="12" t="s">
        <v>183</v>
      </c>
    </row>
    <row r="28" spans="1:6" ht="71.25" customHeight="1">
      <c r="A28" s="28">
        <f t="shared" si="0"/>
        <v>23</v>
      </c>
      <c r="B28" s="12" t="s">
        <v>26</v>
      </c>
      <c r="C28" s="16" t="s">
        <v>205</v>
      </c>
      <c r="D28" s="28">
        <v>680000</v>
      </c>
      <c r="E28" s="31" t="s">
        <v>206</v>
      </c>
      <c r="F28" s="12" t="s">
        <v>183</v>
      </c>
    </row>
    <row r="29" spans="1:6" ht="38.25">
      <c r="A29" s="28">
        <f t="shared" si="0"/>
        <v>24</v>
      </c>
      <c r="B29" s="12" t="s">
        <v>30</v>
      </c>
      <c r="C29" s="16" t="s">
        <v>207</v>
      </c>
      <c r="D29" s="28">
        <v>600000</v>
      </c>
      <c r="E29" s="31" t="s">
        <v>208</v>
      </c>
      <c r="F29" s="12" t="s">
        <v>192</v>
      </c>
    </row>
    <row r="30" spans="1:6" ht="58.5" customHeight="1">
      <c r="A30" s="28">
        <f t="shared" si="0"/>
        <v>25</v>
      </c>
      <c r="B30" s="12" t="s">
        <v>35</v>
      </c>
      <c r="C30" s="16" t="s">
        <v>209</v>
      </c>
      <c r="D30" s="28">
        <v>3000</v>
      </c>
      <c r="E30" s="31" t="s">
        <v>210</v>
      </c>
      <c r="F30" s="12" t="s">
        <v>183</v>
      </c>
    </row>
    <row r="31" spans="1:6" ht="58.5" customHeight="1">
      <c r="A31" s="28">
        <f t="shared" si="0"/>
        <v>26</v>
      </c>
      <c r="B31" s="12" t="s">
        <v>6</v>
      </c>
      <c r="C31" s="16" t="s">
        <v>211</v>
      </c>
      <c r="D31" s="28">
        <v>60</v>
      </c>
      <c r="E31" s="31" t="s">
        <v>212</v>
      </c>
      <c r="F31" s="12" t="s">
        <v>159</v>
      </c>
    </row>
    <row r="32" spans="1:6" ht="38.25">
      <c r="A32" s="28">
        <f t="shared" si="0"/>
        <v>27</v>
      </c>
      <c r="B32" s="12" t="s">
        <v>6</v>
      </c>
      <c r="C32" s="32" t="s">
        <v>213</v>
      </c>
      <c r="D32" s="28">
        <v>240000</v>
      </c>
      <c r="E32" s="31" t="s">
        <v>214</v>
      </c>
      <c r="F32" s="12" t="s">
        <v>192</v>
      </c>
    </row>
    <row r="33" spans="1:6" ht="15">
      <c r="A33" s="6"/>
      <c r="B33" s="101" t="s">
        <v>215</v>
      </c>
      <c r="C33" s="101"/>
      <c r="D33" s="6"/>
      <c r="E33" s="6"/>
      <c r="F33" s="6"/>
    </row>
    <row r="34" spans="1:6" ht="51">
      <c r="A34" s="28">
        <v>28</v>
      </c>
      <c r="B34" s="16" t="s">
        <v>216</v>
      </c>
      <c r="C34" s="32" t="s">
        <v>217</v>
      </c>
      <c r="D34" s="34">
        <v>7</v>
      </c>
      <c r="E34" s="32" t="s">
        <v>218</v>
      </c>
      <c r="F34" s="12" t="s">
        <v>219</v>
      </c>
    </row>
    <row r="35" spans="1:6" ht="70.5" customHeight="1">
      <c r="A35" s="29">
        <f>A34+1</f>
        <v>29</v>
      </c>
      <c r="B35" s="16" t="s">
        <v>26</v>
      </c>
      <c r="C35" s="32" t="s">
        <v>220</v>
      </c>
      <c r="D35" s="28">
        <v>2.99</v>
      </c>
      <c r="E35" s="32" t="s">
        <v>221</v>
      </c>
      <c r="F35" s="12" t="s">
        <v>222</v>
      </c>
    </row>
    <row r="36" spans="1:6" ht="63" customHeight="1">
      <c r="A36" s="29">
        <f>A35+1</f>
        <v>30</v>
      </c>
      <c r="B36" s="16" t="s">
        <v>26</v>
      </c>
      <c r="C36" s="32" t="s">
        <v>223</v>
      </c>
      <c r="D36" s="28">
        <v>5.25</v>
      </c>
      <c r="E36" s="32" t="s">
        <v>224</v>
      </c>
      <c r="F36" s="12" t="s">
        <v>222</v>
      </c>
    </row>
    <row r="37" spans="1:6" ht="60" customHeight="1">
      <c r="A37" s="29">
        <f>A36+1</f>
        <v>31</v>
      </c>
      <c r="B37" s="16" t="s">
        <v>26</v>
      </c>
      <c r="C37" s="16" t="s">
        <v>225</v>
      </c>
      <c r="D37" s="28">
        <v>1600000</v>
      </c>
      <c r="E37" s="32" t="s">
        <v>226</v>
      </c>
      <c r="F37" s="12" t="s">
        <v>222</v>
      </c>
    </row>
  </sheetData>
  <sheetProtection/>
  <mergeCells count="3">
    <mergeCell ref="B1:F1"/>
    <mergeCell ref="B5:C5"/>
    <mergeCell ref="B33:C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28.8515625" style="0" customWidth="1"/>
    <col min="4" max="4" width="9.57421875" style="0" bestFit="1" customWidth="1"/>
  </cols>
  <sheetData>
    <row r="1" spans="1:4" ht="15">
      <c r="A1" s="37" t="s">
        <v>233</v>
      </c>
      <c r="B1" s="37" t="s">
        <v>234</v>
      </c>
      <c r="C1" s="38" t="s">
        <v>235</v>
      </c>
      <c r="D1" s="4" t="s">
        <v>240</v>
      </c>
    </row>
    <row r="2" spans="1:4" ht="15">
      <c r="A2" s="4" t="s">
        <v>232</v>
      </c>
      <c r="B2" s="4">
        <f>'Зак. респ.'!E4</f>
        <v>86317.8</v>
      </c>
      <c r="C2" s="4">
        <v>1</v>
      </c>
      <c r="D2" s="43">
        <f>B2/B8*100/1000</f>
        <v>2.632362538501418</v>
      </c>
    </row>
    <row r="3" spans="1:4" ht="15">
      <c r="A3" s="4" t="s">
        <v>228</v>
      </c>
      <c r="B3" s="4">
        <f>'Зак. респ.'!E7</f>
        <v>329257.71</v>
      </c>
      <c r="C3" s="4">
        <f>'Зак. респ.'!A43</f>
        <v>17</v>
      </c>
      <c r="D3" s="43">
        <f>B3/1000/B8*100</f>
        <v>10.041099996950384</v>
      </c>
    </row>
    <row r="4" spans="1:4" ht="15">
      <c r="A4" s="4" t="s">
        <v>229</v>
      </c>
      <c r="B4" s="4">
        <f>'Зак. местные'!D4</f>
        <v>43320.659999999996</v>
      </c>
      <c r="C4" s="4">
        <f>'Зак. местные'!A34</f>
        <v>27</v>
      </c>
      <c r="D4" s="43">
        <f>B4/1000/B8*100</f>
        <v>1.321114330151566</v>
      </c>
    </row>
    <row r="5" spans="1:4" ht="15">
      <c r="A5" s="4" t="s">
        <v>230</v>
      </c>
      <c r="B5" s="4">
        <f>'Пам. респ.'!D4</f>
        <v>455.96932400000003</v>
      </c>
      <c r="C5" s="4">
        <f>'Пам. респ.'!A37</f>
        <v>31</v>
      </c>
      <c r="D5" s="43">
        <f>B5/1000/B8*100</f>
        <v>0.013905319264432314</v>
      </c>
    </row>
    <row r="6" spans="1:4" ht="15">
      <c r="A6" s="4" t="s">
        <v>231</v>
      </c>
      <c r="B6" s="4">
        <f>'Пам. местные'!D4</f>
        <v>1659.487</v>
      </c>
      <c r="C6" s="4">
        <v>50</v>
      </c>
      <c r="D6" s="43">
        <f>B6/1000/B8*100</f>
        <v>0.05060800219572444</v>
      </c>
    </row>
    <row r="7" spans="1:4" ht="15">
      <c r="A7" s="37" t="s">
        <v>227</v>
      </c>
      <c r="B7" s="37">
        <f>SUM(B2:B6)</f>
        <v>461011.626324</v>
      </c>
      <c r="C7" s="37">
        <f>SUM(C2:C6)</f>
        <v>126</v>
      </c>
      <c r="D7" s="4"/>
    </row>
    <row r="8" spans="1:4" ht="15">
      <c r="A8" s="39" t="s">
        <v>236</v>
      </c>
      <c r="B8" s="4">
        <v>3279.1</v>
      </c>
      <c r="C8" s="4"/>
      <c r="D8" s="4"/>
    </row>
    <row r="9" spans="1:4" ht="15">
      <c r="A9" s="39" t="s">
        <v>237</v>
      </c>
      <c r="B9" s="4">
        <f>B7/1000/B8*100</f>
        <v>14.059090187063525</v>
      </c>
      <c r="C9" s="4"/>
      <c r="D9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grinchik</cp:lastModifiedBy>
  <cp:lastPrinted>2014-01-04T07:11:50Z</cp:lastPrinted>
  <dcterms:created xsi:type="dcterms:W3CDTF">2012-02-29T12:59:41Z</dcterms:created>
  <dcterms:modified xsi:type="dcterms:W3CDTF">2014-01-09T11:57:06Z</dcterms:modified>
  <cp:category/>
  <cp:version/>
  <cp:contentType/>
  <cp:contentStatus/>
</cp:coreProperties>
</file>